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раздел 9)" sheetId="1" r:id="rId1"/>
    <sheet name="Оценка (раздел 9)" sheetId="2" r:id="rId2"/>
    <sheet name="Методика" sheetId="3" r:id="rId3"/>
    <sheet name="9.1" sheetId="4" r:id="rId4"/>
    <sheet name="9.2" sheetId="5" r:id="rId5"/>
  </sheets>
  <externalReferences>
    <externalReference r:id="rId8"/>
    <externalReference r:id="rId9"/>
  </externalReferences>
  <definedNames>
    <definedName name="_Toc510692587" localSheetId="2">'Методика'!$B$4</definedName>
    <definedName name="_xlfn.RANK.EQ" hidden="1">#NAME?</definedName>
    <definedName name="_xlnm._FilterDatabase" localSheetId="3" hidden="1">'9.1'!$A$6:$W$98</definedName>
    <definedName name="_xlnm._FilterDatabase" localSheetId="4" hidden="1">'9.2'!$A$6:$P$98</definedName>
    <definedName name="Выбор_1.1">'[1]1.1'!$C$5:$C$8</definedName>
    <definedName name="Выбор_8.1">'[2]Показатель 8.1'!$C$5:$C$8</definedName>
    <definedName name="_xlnm.Print_Titles" localSheetId="3">'9.1'!$3:$5</definedName>
    <definedName name="_xlnm.Print_Titles" localSheetId="4">'9.2'!$3:$5</definedName>
    <definedName name="_xlnm.Print_Titles" localSheetId="2">'Методика'!$2:$3</definedName>
    <definedName name="_xlnm.Print_Titles" localSheetId="1">'Оценка (раздел 9)'!$A:$A,'Оценка (раздел 9)'!$3:$4</definedName>
    <definedName name="_xlnm.Print_Titles" localSheetId="0">'Рейтинг (раздел 9)'!$A:$A,'Рейтинг (раздел 9)'!$3:$4</definedName>
    <definedName name="Коэфициент">'[2]Параметры'!$C$3:$C$4</definedName>
    <definedName name="_xlnm.Print_Area" localSheetId="3">'9.1'!$A$1:$W$98</definedName>
    <definedName name="_xlnm.Print_Area" localSheetId="4">'9.2'!$A$1:$P$98</definedName>
    <definedName name="_xlnm.Print_Area" localSheetId="2">'Методика'!$A$1:$F$27</definedName>
    <definedName name="_xlnm.Print_Area" localSheetId="1">'Оценка (раздел 9)'!$A$1:$G$98</definedName>
    <definedName name="_xlnm.Print_Area" localSheetId="0">'Рейтинг (раздел 9)'!$A$1:$F$90</definedName>
  </definedNames>
  <calcPr fullCalcOnLoad="1"/>
</workbook>
</file>

<file path=xl/sharedStrings.xml><?xml version="1.0" encoding="utf-8"?>
<sst xmlns="http://schemas.openxmlformats.org/spreadsheetml/2006/main" count="2330" uniqueCount="360">
  <si>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</si>
  <si>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</si>
  <si>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</si>
  <si>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</si>
  <si>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</si>
  <si>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</si>
  <si>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</si>
  <si>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</si>
  <si>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</si>
  <si>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</si>
  <si>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</si>
  <si>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</si>
  <si>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</si>
  <si>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</si>
  <si>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</si>
  <si>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</si>
  <si>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</si>
  <si>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</si>
  <si>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</si>
  <si>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</si>
  <si>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</si>
  <si>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</si>
  <si>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</si>
  <si>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</si>
  <si>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</si>
  <si>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</si>
  <si>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</si>
  <si>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</si>
  <si>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</si>
  <si>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</si>
  <si>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</si>
  <si>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</si>
  <si>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</si>
  <si>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</si>
  <si>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</si>
  <si>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</si>
  <si>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</si>
  <si>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</si>
  <si>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</si>
  <si>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</si>
  <si>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</si>
  <si>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</si>
  <si>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</si>
  <si>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</si>
  <si>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</si>
  <si>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</si>
  <si>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</si>
  <si>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</si>
  <si>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</si>
  <si>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</si>
  <si>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</si>
  <si>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</si>
  <si>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</si>
  <si>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</si>
  <si>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</si>
  <si>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</si>
  <si>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</si>
  <si>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</si>
  <si>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</si>
  <si>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</si>
  <si>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</si>
  <si>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</si>
  <si>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</si>
  <si>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</si>
  <si>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</si>
  <si>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</si>
  <si>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</si>
  <si>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</si>
  <si>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</si>
  <si>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</si>
  <si>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</si>
  <si>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</si>
  <si>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</si>
  <si>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</si>
  <si>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</si>
  <si>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</si>
  <si>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</si>
  <si>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</si>
  <si>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</si>
  <si>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</si>
  <si>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</si>
  <si>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</si>
  <si>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</si>
  <si>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</si>
  <si>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</si>
  <si>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</si>
  <si>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</si>
  <si>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</si>
  <si>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</si>
  <si>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</si>
  <si>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</si>
  <si>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Ссылка на источник данных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</si>
  <si>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</si>
  <si>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</si>
  <si>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</si>
  <si>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</si>
  <si>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</si>
  <si>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</si>
  <si>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http://www.finsmol.ru/council</t>
  </si>
  <si>
    <t>http://findep.mos.ru/</t>
  </si>
  <si>
    <t>http://minfin.rkomi.ru/page/9576/</t>
  </si>
  <si>
    <t>http://www.minfin39.ru/index.php</t>
  </si>
  <si>
    <t>http://minfin.gov-murman.ru/activities/public_council/work/</t>
  </si>
  <si>
    <t>http://novkfo.ru/%D0%BE%D0%B1%D1%89%D0%B5%D1%81%D1%82%D0%B2%D0%B5%D0%BD%D0%BD%D1%8B%D0%B9_%D1%81%D0%BE%D0%B2%D0%B5%D1%82/</t>
  </si>
  <si>
    <t>http://www.minfin.donland.ru/ob_sovet</t>
  </si>
  <si>
    <t>http://mari-el.gov.ru/minfin/Pages/Osovet.aspx</t>
  </si>
  <si>
    <t>http://www.minfinrm.ru/pub-sovet/</t>
  </si>
  <si>
    <t>http://mfin.permkrai.ru/sow/osminfin/2015/</t>
  </si>
  <si>
    <t>http://www.finupr.kurganobl.ru/index.php?test=obsovet</t>
  </si>
  <si>
    <t>http://minfin.midural.ru/document/category/94#document_list</t>
  </si>
  <si>
    <t>http://admtyumen.ru/ogv_ru/gov/administrative/finance_department.htm</t>
  </si>
  <si>
    <t>http://minfin74.ru/mAbout/advisory.php</t>
  </si>
  <si>
    <t>http://fin22.ru/opinion/ob-sovet/</t>
  </si>
  <si>
    <t>http://xn--h1aakfb4b.xn--80aaaac8algcbgbck3fl0q.xn--p1ai/</t>
  </si>
  <si>
    <t>http://minfin.krskstate.ru/social</t>
  </si>
  <si>
    <t>http://www.gfu.ru/sovet/</t>
  </si>
  <si>
    <t>http://primorsky.ru/authorities/executive-agencies/departments/finance/</t>
  </si>
  <si>
    <t>http://finance.lenobl.ru/</t>
  </si>
  <si>
    <t>http://minfin.tatarstan.ru/rus/obshchestvenniy-sovet.htm</t>
  </si>
  <si>
    <t>http://www.pravitelstvokbr.ru/oigv/minfin/obshchestvennyy_sovet.php</t>
  </si>
  <si>
    <t>состав участников</t>
  </si>
  <si>
    <t>http://www.fin.amurobl.ru/deyatelnost/obshchestvennyy-sovet-pri-ministerstve-finansov-amurskoy-oblasti/</t>
  </si>
  <si>
    <t>http://finance.pskov.ru/ob-upravlenii/obshchestvennyy-sovet-pri-gosudarstvennom-finansovom-upravlenii-pskovskoy-oblasti</t>
  </si>
  <si>
    <t>о составе участников</t>
  </si>
  <si>
    <t>регламент работы</t>
  </si>
  <si>
    <t>в том числе наличие в нем сведений:</t>
  </si>
  <si>
    <t>обсуждаемые вопросы</t>
  </si>
  <si>
    <t>принятые решения</t>
  </si>
  <si>
    <t>ФИО лица, подписавшего документ</t>
  </si>
  <si>
    <t>http://depfin.adm44.ru/Departament/obsov/index.aspx</t>
  </si>
  <si>
    <t>дата и место проведения заседания</t>
  </si>
  <si>
    <t>http://www.kamgov.ru/minfin/sostav-obsestvennogo-soveta-pri-ministerstve-finansov-kamcatskogo-kraa</t>
  </si>
  <si>
    <t>http://www.minfin-altai.ru/about/deyatelnost/public-council.php</t>
  </si>
  <si>
    <t>http://www.ofukem.ru/content/blogcategory/158/180/</t>
  </si>
  <si>
    <t>http://mf.omskportal.ru/ru/RegionalPublicAuthorities/executivelist/MF/obshsovet.html</t>
  </si>
  <si>
    <t>http://www.minfin01-maykop.ru/Menu/Page/170</t>
  </si>
  <si>
    <t>http://www.minfinkubani.ru/about/advisory_bodies/public_council/index.php</t>
  </si>
  <si>
    <t>https://minfin.astrobl.ru/site-page/obshchestvennyy-sovet</t>
  </si>
  <si>
    <t>http://volgafin.volganet.ru/coordination/meeting/protocols/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</si>
  <si>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</si>
  <si>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http://www.minfinchr.ru/obshchestvennyj-sovet-pri-ministerstve</t>
  </si>
  <si>
    <t>http://www.mfsk.ru/main/obschestv_sovet</t>
  </si>
  <si>
    <t>http://www.mfur.ru/activities/ob_sovet/</t>
  </si>
  <si>
    <t>http://www.minfin.kirov.ru/o-departamente-finansov/public_counciil/</t>
  </si>
  <si>
    <t>http://saratov.ifinmon.ru/index.php/byudzhet-dlya-grazhdan/obscestvennii-sovet/</t>
  </si>
  <si>
    <t>http://ufo.ulntc.ru/index.php?mgf=sovet&amp;slep=net</t>
  </si>
  <si>
    <t>http://minfin.karelia.ru/obcshestvennyj-sovet/</t>
  </si>
  <si>
    <t>http://minfin.49gov.ru/depart/coordinating/; http://minfin.49gov.ru/documents/?doc_type=11</t>
  </si>
  <si>
    <t>Да</t>
  </si>
  <si>
    <t>Нет</t>
  </si>
  <si>
    <t xml:space="preserve">Да </t>
  </si>
  <si>
    <t>Нет данных</t>
  </si>
  <si>
    <t>Соблюдение требований к открытости работы Общественного совета, созданного при финансовом органе</t>
  </si>
  <si>
    <r>
      <t>Справочно: формат проведенных заседаний</t>
    </r>
    <r>
      <rPr>
        <i/>
        <sz val="9"/>
        <rFont val="Times New Roman"/>
        <family val="1"/>
      </rPr>
      <t xml:space="preserve"> </t>
    </r>
  </si>
  <si>
    <t>http://ufin48.ru/Menu/Page/1; http://www.admlip.ru/economy/finances/</t>
  </si>
  <si>
    <t>http://orel-region.ru/index.php?head=6&amp;part=73&amp;unit=3&amp;op=1</t>
  </si>
  <si>
    <t>http://www.yarregion.ru/depts/depfin/tmpPages/activities.aspx; http://narod.yarregion.ru/service/obschestvennye-sovety/spisok-sovetov/departament-finansov/</t>
  </si>
  <si>
    <t>Комментарий к оценке показателя</t>
  </si>
  <si>
    <t>http://minfin.orb.ru/%d0%be%d0%b1%d1%89%d0%b5%d1%81%d1%82%d0%b2%d0%b5%d0%bd%d0%bd%d1%8b%d0%b9-%d1%81%d0%be%d0%b2%d0%b5%d1%82/</t>
  </si>
  <si>
    <t>http://www.depfin.admhmao.ru/koordinatsionnye-i-soveshchatelnye-organy/</t>
  </si>
  <si>
    <t>https://minfin.khabkrai.ru/portal/Menu/Page/468</t>
  </si>
  <si>
    <t>http://openbudget.sakhminfin.ru/Menu/Page/393</t>
  </si>
  <si>
    <t>http://minfin.kalmregion.ru/deyatelnost/obshchestvennyy-sovet/</t>
  </si>
  <si>
    <t>Заседание</t>
  </si>
  <si>
    <t xml:space="preserve"> Да</t>
  </si>
  <si>
    <t>http://adm.rkursk.ru/index.php?id=405</t>
  </si>
  <si>
    <t>http://www.gfu.vrn.ru/region/soveshchatelnye-organy/obshchestvennyy-sovet.php</t>
  </si>
  <si>
    <t>http://minfin-samara.ru/ekspertno-konsultativnyj-sovet-obshh/</t>
  </si>
  <si>
    <t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t>
  </si>
  <si>
    <t>http://dtf.avo.ru/obsestvennyj-sovet</t>
  </si>
  <si>
    <t>http://admoblkaluga.ru/sub/finan/sovet/plan.php</t>
  </si>
  <si>
    <t>http://www.tverfin.ru/obshchestvennyy-sovet/pravovye-osnovy/index.php</t>
  </si>
  <si>
    <t>http://minfin.e-dag.ru/o-nas/koordinatsionnye-i-soveshchatelnye-organy</t>
  </si>
  <si>
    <t>9.1</t>
  </si>
  <si>
    <t>9.2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</si>
  <si>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</si>
  <si>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</si>
  <si>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Исходные данные и оценка показателя 9.2. "Являются ли процедуры формирования Общественного совета при финансовом органе субъекта РФ публичными и открытыми?"</t>
  </si>
  <si>
    <t>Оценка показателя 9.2</t>
  </si>
  <si>
    <t>Заседание, заочное заседание</t>
  </si>
  <si>
    <t>К1</t>
  </si>
  <si>
    <t>К2</t>
  </si>
  <si>
    <t>К3</t>
  </si>
  <si>
    <t>Соблюдение требований к содержанию итогового документа (протокола)</t>
  </si>
  <si>
    <t>реализовано на практике</t>
  </si>
  <si>
    <t>предусмотрено правовыми актами</t>
  </si>
  <si>
    <t>https://www.mfri.ru/index.php/obshchestvennyj-sovet/prikazy-i-protokoly</t>
  </si>
  <si>
    <t>http://www.mfsk.ru/main/id9/obschestv-sovet/deyat</t>
  </si>
  <si>
    <t xml:space="preserve">Нет </t>
  </si>
  <si>
    <t>Срок не наступил</t>
  </si>
  <si>
    <t xml:space="preserve">Нет  </t>
  </si>
  <si>
    <t>http://www.ob.sev.gov.ru/dokumenty/obshchestvennyj-sovet</t>
  </si>
  <si>
    <t>http://www.yamalfin.ru/index.php?option=com_content&amp;view=category&amp;id=108&amp;Itemid=97</t>
  </si>
  <si>
    <t>http://www.minfintuva.ru/otkrytoe-ministerstvo/obshhestvennyj-sovet-pri-ministerstve-finansov-respubliki-tyva/</t>
  </si>
  <si>
    <t>http://df.gov35.ru/deyatelnost/obshchestvennyy-sovet/sostav-obshchestvennogo-soveta.php</t>
  </si>
  <si>
    <t>http://mfrno-a.ru/Obschestv_sovet.php</t>
  </si>
  <si>
    <t>г. Севастополь</t>
  </si>
  <si>
    <t>Максимальный балл</t>
  </si>
  <si>
    <t>баллов</t>
  </si>
  <si>
    <t>%</t>
  </si>
  <si>
    <t>место</t>
  </si>
  <si>
    <t>Единица измерения</t>
  </si>
  <si>
    <t>Место по федеральному округу</t>
  </si>
  <si>
    <t>Место по Российской Федерации</t>
  </si>
  <si>
    <t>Наименование субъекта                                               Российской Федерации</t>
  </si>
  <si>
    <r>
      <t xml:space="preserve">Рейтинг субъектов Российской Федерации по разделу 9 "Общественные советы" </t>
    </r>
    <r>
      <rPr>
        <sz val="9"/>
        <color indexed="8"/>
        <rFont val="Times New Roman"/>
        <family val="1"/>
      </rPr>
      <t>(группировка по федеральным округам)</t>
    </r>
  </si>
  <si>
    <t>9.2. Являются ли процедуры формирования Общественного совета при финансовом органе субъекта РФ публичными и открытыми?</t>
  </si>
  <si>
    <t>9.1. Организована ли работа Общественного совета, созданного при финансовом органе субъекта РФ, и являются ли сведения о его работе общедоступными?</t>
  </si>
  <si>
    <t>% от максимального количества баллов по разделу 9</t>
  </si>
  <si>
    <t>Итого баллов по разделу 9</t>
  </si>
  <si>
    <t>Заочное голосование</t>
  </si>
  <si>
    <t>Заседание, заочное голосование</t>
  </si>
  <si>
    <t>Да (по полугодиям)</t>
  </si>
  <si>
    <t xml:space="preserve">Обновление состава не реже, чем один раз в три года   </t>
  </si>
  <si>
    <t>Нет (5 лет)</t>
  </si>
  <si>
    <r>
      <t xml:space="preserve">Рейтинг субъектов Российской Федерации по разделу 9 "Общественные советы"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</si>
  <si>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t>Оценка показателя 9.1</t>
  </si>
  <si>
    <t>Исходные данные и оценка показателя 9.1. " Организована ли работа Общественного совета, созданного при финансовом органе субъекта РФ, и являются ли сведения о его работе общедоступными?"</t>
  </si>
  <si>
    <t>I полугодие 2018 г.</t>
  </si>
  <si>
    <t>II полугодие 2018 г.</t>
  </si>
  <si>
    <t>http://depfin.adm44.ru/info/sovorg/infkororg/index.aspx</t>
  </si>
  <si>
    <t>http://minfin.cap.ru/nizhnee-menyu/obschestvennij-sovet/</t>
  </si>
  <si>
    <t>http://mf.nnov.ru/index.php?option=com_k2&amp;view=itemlist&amp;layout=category&amp;task=category&amp;id=181&amp;Itemid=561</t>
  </si>
  <si>
    <t>http://finance.pnzreg.ru/about/obsovet/</t>
  </si>
  <si>
    <t>https://r-19.ru/authorities/ministry-of-finance-of-the-republic-of-khakassia/common/3001/</t>
  </si>
  <si>
    <t>https://minfin.rk.gov.ru/ru/structure/251</t>
  </si>
  <si>
    <t>http://minfin39.ru/open-ministry/council/</t>
  </si>
  <si>
    <t>http://minfin.cap.ru/</t>
  </si>
  <si>
    <t>http://mfnso.nso.ru/page/2198</t>
  </si>
  <si>
    <t>http://beldepfin.ru/dokumenty/vse-dokumenty/deyatelnost-obshestvennogo-soveta-v-2018/</t>
  </si>
  <si>
    <t>https://fincom.gov.spb.ru/committees/about/public-council/1/1</t>
  </si>
  <si>
    <t>http://dfei.adm-nao.ru/obshaya-informaciya/informaciya-o-koordinacionnyh-soveshatelnyh-ekspertnyh-organah-sozdann/</t>
  </si>
  <si>
    <t>http://mfrno-a.ru/,     http://minfin.alania.gov.ru/about/publiccouncil</t>
  </si>
  <si>
    <t>http://ufo.ulntc.ru/index.php?mgf=sovet&amp;slep=net ; http://ufo.ulntc.ru:8080/dokumenty/obshchestvennoe-uchastie</t>
  </si>
  <si>
    <t>Показатели раздела оценивают организацию работы общественных советов, созданных при финансовых органах субъектов РФ. В целях оценки показателей раздела учитываются сведения, размещенные на официальном сайте финансового органа субъекта РФ, а при его отсутствии – в разделе (на странице) финансового органа на официальном сайте исполнительных органов субъекта РФ (далее по тексту раздела – официальный сайт финансового органа).</t>
  </si>
  <si>
    <t xml:space="preserve">Организована ли работа Общественного совета, созданного при финансовом органе субъекта РФ, и являются ли сведения о его работе общедоступными? </t>
  </si>
  <si>
    <t xml:space="preserve">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</t>
  </si>
  <si>
    <t>В целях оценки показателя учитывается наличие на официальном сайте финансового органа следующих сведений:</t>
  </si>
  <si>
    <t>1) порядок формирования Общественного совета, созданного при финансовом органе субъекта РФ (далее – Общественный совет);</t>
  </si>
  <si>
    <t>2) сведения о составе Общественного совета с указанием фамилии, имени и отчества, места работы и должности либо социального статуса каждого его члена;</t>
  </si>
  <si>
    <t>3) регламент (порядок) работы Общественного совета;</t>
  </si>
  <si>
    <t>4) план работы Общественного совета на 2018 год. Для того, чтобы считаться общедоступным, план работы Общественного совета должен быть размещен в открытом доступе до 1 апреля текущего года; для нового состава Общественного совета – в течение месяца после утверждения нового состава Общественного совета, но не позднее 01.10.2018 г.;</t>
  </si>
  <si>
    <t>5)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 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Итоговые документы (протоколы), принятые по результатам заседаний Общественного совета, рекомендуется размещать в графическом формате.</t>
  </si>
  <si>
    <t>Для того, чтобы считаться общедоступными, протоколы заседаний Общественного совета должны быть размещены в открытом доступе в течение месяца после завершения мероприятия. В случае если указанное требование не выполняется, оценка показателя принимает значение 0 баллов.</t>
  </si>
  <si>
    <t>В случае если не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РФ, оценка показателя принимает значение 0 баллов.</t>
  </si>
  <si>
    <t>В случае, если в течение каждого полугодия проведено менее двух заседаний Общественного совета, его работа в целях составления рейтинга не рассматривается как организованная, и оценка показателя принимает значение 0 баллов.</t>
  </si>
  <si>
    <t>Да, работа Общественного совета организована, и сведения о его работе являются общедоступными</t>
  </si>
  <si>
    <t>Являются ли процедуры формирования Общественного совета при финансовом органе субъекта РФ публичными и открытыми?</t>
  </si>
  <si>
    <t>Под публичными и открытыми процедурами формирования Общественного совета для целей составления рейтинга понимаются такие процедуры, которые предусматривают:</t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</si>
  <si>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отбора), оценка показателя принимает значение ноль баллов.</t>
  </si>
  <si>
    <t>№ п/п</t>
  </si>
  <si>
    <t>Раздел 1.    Организация работы общественного совета</t>
  </si>
  <si>
    <r>
      <t xml:space="preserve">1)     </t>
    </r>
    <r>
      <rPr>
        <sz val="11"/>
        <color indexed="8"/>
        <rFont val="Times New Roman"/>
        <family val="1"/>
      </rPr>
      <t>установленные до начала формирования Общественного совета требования к кандидатурам в члены Общественного совета;</t>
    </r>
  </si>
  <si>
    <r>
      <t xml:space="preserve">2)     </t>
    </r>
    <r>
      <rPr>
        <sz val="11"/>
        <color indexed="8"/>
        <rFont val="Times New Roman"/>
        <family val="1"/>
      </rPr>
      <t>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</si>
  <si>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r>
      <t xml:space="preserve">3)     </t>
    </r>
    <r>
      <rPr>
        <sz val="11"/>
        <color indexed="8"/>
        <rFont val="Times New Roman"/>
        <family val="1"/>
      </rPr>
      <t>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отбора;</t>
    </r>
  </si>
  <si>
    <r>
      <t xml:space="preserve">4)     </t>
    </r>
    <r>
      <rPr>
        <sz val="11"/>
        <color indexed="8"/>
        <rFont val="Times New Roman"/>
        <family val="1"/>
      </rPr>
      <t xml:space="preserve">обновление состава Общественного совета не реже, чем один раз в три года. </t>
    </r>
  </si>
  <si>
    <t>Вопросы и варианты ответов</t>
  </si>
  <si>
    <t>Баллы</t>
  </si>
  <si>
    <t xml:space="preserve">АНКЕТА ДЛЯ СОСТАВЛЕНИЯ РЕЙТИНГА СУБЪЕКТОВ РОССИЙСКОЙ ФЕДЕРАЦИИ ПО УРОВНЮ ОТКРЫТОСТИ БЮДЖЕТНЫХ ДАННЫХ В 2018 ГОДУ </t>
  </si>
  <si>
    <t>Понижающие коэффициенты</t>
  </si>
  <si>
    <t xml:space="preserve">К1 </t>
  </si>
  <si>
    <t xml:space="preserve">К2 </t>
  </si>
  <si>
    <t xml:space="preserve">К3 </t>
  </si>
  <si>
    <t>Соблюдение ограничений, установленных законодательством, к составу Общественного совета</t>
  </si>
  <si>
    <t>в том числе наличие на официальном сайте финансового органа следующих сведений:</t>
  </si>
  <si>
    <t>Ссылка на источник данных (сайт финоргана или специализированного портала, предназначенного для размещения бюджетных данных)</t>
  </si>
  <si>
    <t>Да (в протоколе от 11.01.2018)</t>
  </si>
  <si>
    <t>http://beldepfin.ru/o-departamente/obshestvennyj-sovet/</t>
  </si>
  <si>
    <t>http://bryanskoblfin.ru/Show/Category/35?ItemId=91</t>
  </si>
  <si>
    <t>Нет (частично)</t>
  </si>
  <si>
    <t>Нет (в отдельных случаях)</t>
  </si>
  <si>
    <t>https://dtf.avo.ru/obsestvennyj-sovet</t>
  </si>
  <si>
    <t>Нет (размещен после установленного срока)</t>
  </si>
  <si>
    <t>Да (законом)</t>
  </si>
  <si>
    <t>Доступен протокол по итогам только одного заседания совета в 1 полугодии. В большей части протоколов отсутствуют принятые решения.</t>
  </si>
  <si>
    <t>http://df.ivanovoobl.ru/departament/obshchestvennyy-sovet/</t>
  </si>
  <si>
    <t>Да (общего характера)</t>
  </si>
  <si>
    <t>Сведения за прошлые годы размещены в разделе с материалами коллегии (К1).</t>
  </si>
  <si>
    <t>http://mef.mosreg.ru/ov/obschestvennyy-sovet</t>
  </si>
  <si>
    <t xml:space="preserve">Установлен порядок формирования состава совета на конкурсной основе </t>
  </si>
  <si>
    <t>До начала формирования совета установлены требования к кандидатурам в члены совета</t>
  </si>
  <si>
    <t xml:space="preserve">Информация о порядке формирования состава совета общедоступна (в том числе о поступивших заявках и результатах отбора)      </t>
  </si>
  <si>
    <t>http://adm.vintech.ru:8096/ebudget/Menu/Page/14</t>
  </si>
  <si>
    <t>План работы на 2018 год утвержден в декабре 2017, но в открытом доступе не размещен.</t>
  </si>
  <si>
    <t>http://fin.tmbreg.ru/6228/7517.html</t>
  </si>
  <si>
    <t>Нет сведений о поступивших заявках кандидатов и результатах отбора.</t>
  </si>
  <si>
    <t>https://www.tverfin.ru/obshchestvennyy-sovet/</t>
  </si>
  <si>
    <t>Нет сведений о начале процедуры конкурсного отбора. Непонятно, почему конкурсные процедуры проведены до истечение срока полномочий совета (в 2018 году).</t>
  </si>
  <si>
    <t>Протоколы заседаний не размещаются, имеется информация о проведении 2 заседаний во втором полугодии 2018 г.</t>
  </si>
  <si>
    <t>https://or71.ru/discover/open_ministry/787064/?PAGE=OS/; https://dfto.ru/byudzhet-dlya-grazhdan/obshchestvennyj-sovet</t>
  </si>
  <si>
    <t>Созданная ссылка "Общественный совет" на официальном сайте финоргана не активна (К1).</t>
  </si>
  <si>
    <t>https://minfin.tularegion.ru/about/obshchestvennye-sovety/; https://dfto.ru/byudzhet-dlya-grazhdan/obshchestvennyj-sovet</t>
  </si>
  <si>
    <t>Нет даннных</t>
  </si>
  <si>
    <t>В течение каждого полугодия проведено только по 1 заседанию (для оценки требуется не менее двух в каждом полугодии).</t>
  </si>
  <si>
    <t>В течение каждого полугодия проведено только по 1 заседанию (для оценки требуется не менее двух в каждом полугодии). На сайте финоргана сведения о работе общественного совета размещены частично (например, отсутствует протокол заседания в декабре 2018 г.), (К1).</t>
  </si>
  <si>
    <t>Да (интернет-голосование)</t>
  </si>
  <si>
    <t>Нет сведений о том, каким образом сформирован совет второго созыва, уведомление о формировании совета от 2015 г.</t>
  </si>
  <si>
    <t>Да (ротация)</t>
  </si>
  <si>
    <t>Отсутствует план работы на 2018 год. Состав участников заседания отсутствует в протоколе от 20.02.2018 г.</t>
  </si>
  <si>
    <t>В подавляющем большинстве принимаемые решения - принять к сведению.</t>
  </si>
  <si>
    <t>https://dvinaland.ru/gov/executive/minestry_of_finance/public_council/</t>
  </si>
  <si>
    <t>Протоколов заседаний совета во втором полугодии нет.</t>
  </si>
  <si>
    <t>http://finance.lenobl.ru/o-komitete/komissii-i-sovety/public_board/, http://budget.lenobl.ru/public_council/</t>
  </si>
  <si>
    <t>Информация на сайте финоргана ограничена, на специализированном портале сведения размещены в разделе "бюджет - мероприятия" (К1).</t>
  </si>
  <si>
    <t>план работы на 2018 год в установленные сроки</t>
  </si>
  <si>
    <t>План утвержден 10.05.2018, совет образован 22.03.2018 (К3).</t>
  </si>
  <si>
    <t xml:space="preserve">В состав совета включен главный специалист Администрации муниципального района, согласно Закону НАО от 24.10.2007 г. №140-ОЗ указанная должность является должностью муниципальной службы.
</t>
  </si>
  <si>
    <t>Да (нет подписей)</t>
  </si>
  <si>
    <t>Заочное голосование, заседание (первое)</t>
  </si>
  <si>
    <t>Да (частично)</t>
  </si>
  <si>
    <t>Председатель совета - Первый заместитель Председателя законодательного собрания Ростовской области. В соответствии с Законом Ростовской области от 26.07.2005 г. №345-ЗС указанная должность входит в реестр государственных должностей Ростовской области.</t>
  </si>
  <si>
    <t>Нет (не открывается)</t>
  </si>
  <si>
    <t>1 (доступ ограничен во времени, по состоянию на 14.01.2019 не открывается)</t>
  </si>
  <si>
    <t>Не сформирован</t>
  </si>
  <si>
    <t>https://www.mfri.ru/index.php/obshchestvennyj-sovet</t>
  </si>
  <si>
    <t>Нет (чаще, чем установлено)</t>
  </si>
  <si>
    <t>В разделе "Государственная гражданская служба" (на сайте снизу слева), (К1).</t>
  </si>
  <si>
    <t>Нет (отсутствуют сведения о месте работы и (или) социальном статусе членов совета)</t>
  </si>
  <si>
    <t>В составе совета начальник отдела Минфина Республики Северная Осетия - Алания.</t>
  </si>
  <si>
    <t>Размещен протокол только одного заседания в 1 полугодии (для оценки требуется два заседания в течение каждого полугодия).</t>
  </si>
  <si>
    <t>Нет (пункт 3.4 исключен)</t>
  </si>
  <si>
    <t>Заседание, заочное годосование</t>
  </si>
  <si>
    <t>https://minfin.bashkortostan.ru/activity/2971/?filter_d_section=15&amp;nav-documents=page-1</t>
  </si>
  <si>
    <t>Не размещено положение (регламент работы) об Общественном совете. Протокол от 19.10.2018 размещен с датой от 10.09.2018 (К1).</t>
  </si>
  <si>
    <t>Из 6 протоколов, размещенных на сайте, в 4 не указано, кем они подписаны.</t>
  </si>
  <si>
    <t>В течение каждого полугодия проведено только по 1 заседанию (для оценки требуется не менее двух в каждом полугодии). Не соблюдается хронологическая последовательность представления данных в части протоколов (К1)</t>
  </si>
  <si>
    <t>Да (дата)</t>
  </si>
  <si>
    <t>Не понятно, сколько заявок было.</t>
  </si>
  <si>
    <t>Проводится отбор в январе 2019 г.</t>
  </si>
  <si>
    <t>Нет сведений о поступивших заявках и результатах отбора.</t>
  </si>
  <si>
    <t>Заочное голосование, заседание</t>
  </si>
  <si>
    <t>Заседание (?)</t>
  </si>
  <si>
    <t>Нет (4 года)</t>
  </si>
  <si>
    <t>http://egov-buryatia.ru/minfin/activities/obshchestvennyy-sovet-pri-ministerstve-finansov-respubliki-buryatiya/</t>
  </si>
  <si>
    <t>Нет (проект на 2017-2018 годы)</t>
  </si>
  <si>
    <t>Не соблюдается хронологическая последовательность (К1). Вместо протокола совета от 02.03.2018 г. прикреплен другой документ.</t>
  </si>
  <si>
    <t>Да (без подписи)</t>
  </si>
  <si>
    <t>Нет (нет данных)</t>
  </si>
  <si>
    <t>Количество протоколов по итогам проведенных заседаний, размещенных в открытом доступе</t>
  </si>
  <si>
    <t>https://www.ofukem.ru/about/public-council/</t>
  </si>
  <si>
    <t>Да (на 2017-2018. с момента формирования совета)</t>
  </si>
  <si>
    <t>Представлено только количество отобранных в состав совета кандидатов, кандидатов, включенных в резерв, и отклоненных кандидатов.</t>
  </si>
  <si>
    <t>http://www.findep.org/obshestvenniy-sovet.html</t>
  </si>
  <si>
    <t>https://minfin.sakha.gov.ru/obschestvennyj-sovet-pri-ministerstve-finansov-rsja11</t>
  </si>
  <si>
    <t>План утвержден на заседании 08.11.2017, но в открытом доступе не размещен.</t>
  </si>
  <si>
    <t>https://openbudget.sakhminfin.ru/Menu/Page/535</t>
  </si>
  <si>
    <t>http://www.eao.ru/isp-vlast/finansovoe-upravlenie-pravitelstva/</t>
  </si>
  <si>
    <t>http://chaogov.ru/vlast/organy-vlasti/depfin/</t>
  </si>
  <si>
    <t>План работы размещен 23.08.2018 г. В составе совета - руководитель территориального органа Федеральной службы государственной статистики по Воронежской области (должность государственной службы).</t>
  </si>
  <si>
    <t xml:space="preserve">Отбор в 2017 г. - в порядке очередности поступления заявок, об этом указано в уведомлении. </t>
  </si>
  <si>
    <t>Нет сведений о поступивших заявках кандидатов и результатах отбора. Состав совета не обновлен через три года после его создания (совет создан в декабре 2014 г.)</t>
  </si>
  <si>
    <t>В открытом доступе нет сведений о поступивших заявках и результатах отбора.</t>
  </si>
  <si>
    <t>В открытом доступе информация о количестве поступивших заявок. Все кандитаты вошли в состав совета.</t>
  </si>
  <si>
    <t>Информация о формировании совета противоречива (см. п.3.8 и раздел 4 Положения). Нет сведений о поступивших заявках и результатах отбора.</t>
  </si>
  <si>
    <t>На официальном сайте финоргана дана информация о публикации сведений на специализированном портале; на специализированном портале информация размещена в разделе "Документы - Общественное участие" без указания наименования совета (К1).</t>
  </si>
  <si>
    <t>Мониторинг и оценка показателей раздела проведены в период с 18 апреля 2018 года по 5 февраля 2019 года.</t>
  </si>
  <si>
    <t>Во втором полугодии проведено только 1 заседание (для оценки требуется не менее двух в каждом полугодии).</t>
  </si>
  <si>
    <t>Во втором полугодии проведено только 1 заседание (для оценки требуется не менее двух в каждом полугодии). План работы содержится только в протоколе (К1).</t>
  </si>
  <si>
    <t>Мониторинг и оценка показателя проведены в период с 18 апреля 2018 года по 5 февраля 2019 года</t>
  </si>
  <si>
    <t>Мониторинг и оценка показателя проведены в период с 18 апреля 2018 г. по 5 февраля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</si>
</sst>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FC19]dd\ mmmm\ yyyy\ &quot;г.&quot;"/>
    <numFmt numFmtId="180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i/>
      <sz val="9"/>
      <color indexed="8"/>
      <name val="Times New Roman"/>
      <family val="1"/>
    </font>
    <font>
      <b/>
      <sz val="9"/>
      <color indexed="47"/>
      <name val="Times New Roman"/>
      <family val="1"/>
    </font>
    <font>
      <sz val="9"/>
      <color indexed="47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9" tint="0.7999799847602844"/>
      <name val="Times New Roman"/>
      <family val="1"/>
    </font>
    <font>
      <sz val="9"/>
      <color theme="9" tint="0.7999799847602844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rgb="FFA6A6A6"/>
      </left>
      <right style="thin">
        <color rgb="FFA6A6A6"/>
      </right>
      <top>
        <color indexed="63"/>
      </top>
      <bottom>
        <color indexed="63"/>
      </bottom>
    </border>
    <border>
      <left style="thin">
        <color rgb="FFA6A6A6"/>
      </left>
      <right>
        <color indexed="63"/>
      </right>
      <top style="thin">
        <color rgb="FFA6A6A6"/>
      </top>
      <bottom style="thin">
        <color rgb="FFA6A6A6"/>
      </bottom>
    </border>
    <border>
      <left/>
      <right/>
      <top style="thin">
        <color rgb="FFA6A6A6"/>
      </top>
      <bottom style="thin">
        <color rgb="FFA6A6A6"/>
      </bottom>
    </border>
    <border>
      <left>
        <color indexed="63"/>
      </left>
      <right style="thin">
        <color rgb="FFA6A6A6"/>
      </right>
      <top style="thin">
        <color rgb="FFA6A6A6"/>
      </top>
      <bottom style="thin">
        <color rgb="FFA6A6A6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43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2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43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1" xfId="54" applyNumberFormat="1" applyFont="1" applyFill="1" applyBorder="1" applyAlignment="1">
      <alignment horizontal="center"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173" fontId="7" fillId="7" borderId="10" xfId="0" applyNumberFormat="1" applyFont="1" applyFill="1" applyBorder="1" applyAlignment="1">
      <alignment horizontal="center" vertical="center"/>
    </xf>
    <xf numFmtId="173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173" fontId="5" fillId="7" borderId="10" xfId="0" applyNumberFormat="1" applyFont="1" applyFill="1" applyBorder="1" applyAlignment="1">
      <alignment horizontal="left" vertical="center"/>
    </xf>
    <xf numFmtId="173" fontId="7" fillId="7" borderId="10" xfId="0" applyNumberFormat="1" applyFont="1" applyFill="1" applyBorder="1" applyAlignment="1">
      <alignment horizontal="left" vertical="center"/>
    </xf>
    <xf numFmtId="2" fontId="5" fillId="7" borderId="10" xfId="0" applyNumberFormat="1" applyFont="1" applyFill="1" applyBorder="1" applyAlignment="1">
      <alignment horizontal="left" vertical="center"/>
    </xf>
    <xf numFmtId="2" fontId="7" fillId="0" borderId="10" xfId="43" applyNumberFormat="1" applyFont="1" applyBorder="1" applyAlignment="1">
      <alignment horizontal="left" vertical="center"/>
    </xf>
    <xf numFmtId="2" fontId="7" fillId="0" borderId="10" xfId="43" applyNumberFormat="1" applyFont="1" applyFill="1" applyBorder="1" applyAlignment="1">
      <alignment horizontal="left" vertical="center"/>
    </xf>
    <xf numFmtId="2" fontId="7" fillId="33" borderId="10" xfId="43" applyNumberFormat="1" applyFont="1" applyFill="1" applyBorder="1" applyAlignment="1">
      <alignment horizontal="left" vertical="center"/>
    </xf>
    <xf numFmtId="0" fontId="7" fillId="0" borderId="10" xfId="43" applyFont="1" applyFill="1" applyBorder="1" applyAlignment="1">
      <alignment/>
    </xf>
    <xf numFmtId="0" fontId="7" fillId="0" borderId="10" xfId="43" applyFont="1" applyFill="1" applyBorder="1" applyAlignment="1">
      <alignment vertical="center"/>
    </xf>
    <xf numFmtId="0" fontId="7" fillId="0" borderId="10" xfId="43" applyFont="1" applyBorder="1" applyAlignment="1">
      <alignment horizontal="left" vertical="center"/>
    </xf>
    <xf numFmtId="2" fontId="7" fillId="0" borderId="10" xfId="43" applyNumberFormat="1" applyFont="1" applyBorder="1" applyAlignment="1">
      <alignment vertical="center"/>
    </xf>
    <xf numFmtId="173" fontId="7" fillId="0" borderId="10" xfId="0" applyNumberFormat="1" applyFont="1" applyFill="1" applyBorder="1" applyAlignment="1">
      <alignment horizontal="left" vertical="center"/>
    </xf>
    <xf numFmtId="0" fontId="5" fillId="7" borderId="11" xfId="0" applyFont="1" applyFill="1" applyBorder="1" applyAlignment="1">
      <alignment vertical="center" wrapText="1"/>
    </xf>
    <xf numFmtId="172" fontId="5" fillId="7" borderId="11" xfId="0" applyNumberFormat="1" applyFont="1" applyFill="1" applyBorder="1" applyAlignment="1">
      <alignment horizontal="center" vertical="center"/>
    </xf>
    <xf numFmtId="1" fontId="70" fillId="7" borderId="11" xfId="0" applyNumberFormat="1" applyFont="1" applyFill="1" applyBorder="1" applyAlignment="1">
      <alignment horizontal="center" vertical="center" wrapText="1"/>
    </xf>
    <xf numFmtId="1" fontId="70" fillId="7" borderId="11" xfId="0" applyNumberFormat="1" applyFont="1" applyFill="1" applyBorder="1" applyAlignment="1">
      <alignment vertical="center" wrapText="1"/>
    </xf>
    <xf numFmtId="173" fontId="70" fillId="7" borderId="11" xfId="0" applyNumberFormat="1" applyFont="1" applyFill="1" applyBorder="1" applyAlignment="1">
      <alignment horizontal="center" vertical="center" wrapText="1"/>
    </xf>
    <xf numFmtId="173" fontId="71" fillId="7" borderId="11" xfId="0" applyNumberFormat="1" applyFont="1" applyFill="1" applyBorder="1" applyAlignment="1">
      <alignment horizontal="center" vertical="center" wrapText="1"/>
    </xf>
    <xf numFmtId="173" fontId="71" fillId="7" borderId="11" xfId="54" applyNumberFormat="1" applyFont="1" applyFill="1" applyBorder="1" applyAlignment="1">
      <alignment horizontal="center" vertical="center"/>
      <protection/>
    </xf>
    <xf numFmtId="1" fontId="5" fillId="7" borderId="11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vertical="center" wrapText="1"/>
    </xf>
    <xf numFmtId="173" fontId="5" fillId="7" borderId="11" xfId="0" applyNumberFormat="1" applyFont="1" applyFill="1" applyBorder="1" applyAlignment="1">
      <alignment horizontal="center" vertical="center" wrapText="1"/>
    </xf>
    <xf numFmtId="173" fontId="7" fillId="7" borderId="11" xfId="0" applyNumberFormat="1" applyFont="1" applyFill="1" applyBorder="1" applyAlignment="1">
      <alignment horizontal="center" vertical="center" wrapText="1"/>
    </xf>
    <xf numFmtId="173" fontId="7" fillId="7" borderId="11" xfId="54" applyNumberFormat="1" applyFont="1" applyFill="1" applyBorder="1" applyAlignment="1">
      <alignment horizontal="center" vertical="center"/>
      <protection/>
    </xf>
    <xf numFmtId="173" fontId="7" fillId="0" borderId="10" xfId="0" applyNumberFormat="1" applyFont="1" applyBorder="1" applyAlignment="1">
      <alignment horizontal="left" vertical="center"/>
    </xf>
    <xf numFmtId="0" fontId="72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 indent="1"/>
    </xf>
    <xf numFmtId="0" fontId="72" fillId="0" borderId="13" xfId="0" applyFont="1" applyBorder="1" applyAlignment="1">
      <alignment horizontal="center" vertical="center"/>
    </xf>
    <xf numFmtId="0" fontId="72" fillId="0" borderId="13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4" fillId="0" borderId="14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72" fillId="0" borderId="15" xfId="0" applyFont="1" applyBorder="1" applyAlignment="1">
      <alignment horizontal="justify" vertical="center" wrapText="1"/>
    </xf>
    <xf numFmtId="0" fontId="75" fillId="0" borderId="16" xfId="0" applyFont="1" applyBorder="1" applyAlignment="1">
      <alignment horizontal="justify" vertical="center" wrapText="1"/>
    </xf>
    <xf numFmtId="0" fontId="5" fillId="7" borderId="10" xfId="0" applyFont="1" applyFill="1" applyBorder="1" applyAlignment="1">
      <alignment vertical="center"/>
    </xf>
    <xf numFmtId="172" fontId="5" fillId="7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0" borderId="10" xfId="43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9" fontId="77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49" fontId="7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4" fillId="0" borderId="13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dmoblkaluga.ru/sub/finan/sovet/plan.php" TargetMode="External" /><Relationship Id="rId2" Type="http://schemas.openxmlformats.org/officeDocument/2006/relationships/hyperlink" Target="http://adm.rkursk.ru/index.php?id=405" TargetMode="External" /><Relationship Id="rId3" Type="http://schemas.openxmlformats.org/officeDocument/2006/relationships/hyperlink" Target="http://minfin.ryazangov.ru/department/ob_sov/" TargetMode="External" /><Relationship Id="rId4" Type="http://schemas.openxmlformats.org/officeDocument/2006/relationships/hyperlink" Target="http://www.finsmol.ru/council" TargetMode="External" /><Relationship Id="rId5" Type="http://schemas.openxmlformats.org/officeDocument/2006/relationships/hyperlink" Target="http://findep.mos.ru/" TargetMode="External" /><Relationship Id="rId6" Type="http://schemas.openxmlformats.org/officeDocument/2006/relationships/hyperlink" Target="http://minfin.rkomi.ru/page/9576/" TargetMode="External" /><Relationship Id="rId7" Type="http://schemas.openxmlformats.org/officeDocument/2006/relationships/hyperlink" Target="http://minfin39.ru/open-ministry/council/" TargetMode="External" /><Relationship Id="rId8" Type="http://schemas.openxmlformats.org/officeDocument/2006/relationships/hyperlink" Target="http://minfin.gov-murman.ru/activities/public_council/work/" TargetMode="External" /><Relationship Id="rId9" Type="http://schemas.openxmlformats.org/officeDocument/2006/relationships/hyperlink" Target="http://novkfo.ru/%D0%BE%D0%B1%D1%89%D0%B5%D1%81%D1%82%D0%B2%D0%B5%D0%BD%D0%BD%D1%8B%D0%B9_%D1%81%D0%BE%D0%B2%D0%B5%D1%82/" TargetMode="External" /><Relationship Id="rId10" Type="http://schemas.openxmlformats.org/officeDocument/2006/relationships/hyperlink" Target="https://fincom.gov.spb.ru/committees/about/public-council/1/1" TargetMode="External" /><Relationship Id="rId11" Type="http://schemas.openxmlformats.org/officeDocument/2006/relationships/hyperlink" Target="http://dfei.adm-nao.ru/obshaya-informaciya/informaciya-o-koordinacionnyh-soveshatelnyh-ekspertnyh-organah-sozdann/" TargetMode="External" /><Relationship Id="rId12" Type="http://schemas.openxmlformats.org/officeDocument/2006/relationships/hyperlink" Target="http://www.minfin.donland.ru/ob_sovet" TargetMode="External" /><Relationship Id="rId13" Type="http://schemas.openxmlformats.org/officeDocument/2006/relationships/hyperlink" Target="https://www.mfri.ru/index.php/obshchestvennyj-sovet/prikazy-i-protokoly" TargetMode="External" /><Relationship Id="rId14" Type="http://schemas.openxmlformats.org/officeDocument/2006/relationships/hyperlink" Target="http://www.pravitelstvokbr.ru/oigv/minfin/obshchestvennyy_sovet.php" TargetMode="External" /><Relationship Id="rId15" Type="http://schemas.openxmlformats.org/officeDocument/2006/relationships/hyperlink" Target="http://mfrno-a.ru/" TargetMode="External" /><Relationship Id="rId16" Type="http://schemas.openxmlformats.org/officeDocument/2006/relationships/hyperlink" Target="http://mari-el.gov.ru/minfin/Pages/Osovet.aspx" TargetMode="External" /><Relationship Id="rId17" Type="http://schemas.openxmlformats.org/officeDocument/2006/relationships/hyperlink" Target="http://www.minfinrm.ru/pub-sovet/" TargetMode="External" /><Relationship Id="rId18" Type="http://schemas.openxmlformats.org/officeDocument/2006/relationships/hyperlink" Target="http://minfin.cap.ru/nizhnee-menyu/obschestvennij-sovet/" TargetMode="External" /><Relationship Id="rId19" Type="http://schemas.openxmlformats.org/officeDocument/2006/relationships/hyperlink" Target="http://mfin.permkrai.ru/sow/osminfin/2015/" TargetMode="External" /><Relationship Id="rId20" Type="http://schemas.openxmlformats.org/officeDocument/2006/relationships/hyperlink" Target="http://mf.nnov.ru/index.php?option=com_k2&amp;view=itemlist&amp;layout=category&amp;task=category&amp;id=181&amp;Itemid=561" TargetMode="External" /><Relationship Id="rId21" Type="http://schemas.openxmlformats.org/officeDocument/2006/relationships/hyperlink" Target="http://finance.pnzreg.ru/about/obsovet/" TargetMode="External" /><Relationship Id="rId22" Type="http://schemas.openxmlformats.org/officeDocument/2006/relationships/hyperlink" Target="http://minfin-samara.ru/ekspertno-konsultativnyj-sovet-obshh/" TargetMode="External" /><Relationship Id="rId23" Type="http://schemas.openxmlformats.org/officeDocument/2006/relationships/hyperlink" Target="http://www.finupr.kurganobl.ru/index.php?test=obsovet" TargetMode="External" /><Relationship Id="rId24" Type="http://schemas.openxmlformats.org/officeDocument/2006/relationships/hyperlink" Target="http://minfin.midural.ru/document/category/94#document_list" TargetMode="External" /><Relationship Id="rId25" Type="http://schemas.openxmlformats.org/officeDocument/2006/relationships/hyperlink" Target="http://admtyumen.ru/ogv_ru/gov/administrative/finance_department.htm" TargetMode="External" /><Relationship Id="rId26" Type="http://schemas.openxmlformats.org/officeDocument/2006/relationships/hyperlink" Target="http://minfin74.ru/mAbout/advisory.php" TargetMode="External" /><Relationship Id="rId27" Type="http://schemas.openxmlformats.org/officeDocument/2006/relationships/hyperlink" Target="http://www.depfin.admhmao.ru/koordinatsionnye-i-soveshchatelnye-organy/" TargetMode="External" /><Relationship Id="rId28" Type="http://schemas.openxmlformats.org/officeDocument/2006/relationships/hyperlink" Target="http://www.yamalfin.ru/index.php?option=com_content&amp;view=category&amp;id=108&amp;Itemid=97" TargetMode="External" /><Relationship Id="rId29" Type="http://schemas.openxmlformats.org/officeDocument/2006/relationships/hyperlink" Target="http://egov-buryatia.ru/minfin/activities/obshchestvennyy-sovet-pri-ministerstve-finansov-respubliki-buryatiya/" TargetMode="External" /><Relationship Id="rId30" Type="http://schemas.openxmlformats.org/officeDocument/2006/relationships/hyperlink" Target="https://r-19.ru/authorities/ministry-of-finance-of-the-republic-of-khakassia/common/3001/" TargetMode="External" /><Relationship Id="rId31" Type="http://schemas.openxmlformats.org/officeDocument/2006/relationships/hyperlink" Target="http://fin22.ru/opinion/ob-sovet/" TargetMode="External" /><Relationship Id="rId3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33" Type="http://schemas.openxmlformats.org/officeDocument/2006/relationships/hyperlink" Target="http://minfin.krskstate.ru/social" TargetMode="External" /><Relationship Id="rId34" Type="http://schemas.openxmlformats.org/officeDocument/2006/relationships/hyperlink" Target="http://www.gfu.ru/sovet/" TargetMode="External" /><Relationship Id="rId35" Type="http://schemas.openxmlformats.org/officeDocument/2006/relationships/hyperlink" Target="http://primorsky.ru/authorities/executive-agencies/departments/finance/" TargetMode="External" /><Relationship Id="rId36" Type="http://schemas.openxmlformats.org/officeDocument/2006/relationships/hyperlink" Target="http://www.fin.amurobl.ru/deyatelnost/obshchestvennyy-sovet-pri-ministerstve-finansov-amurskoy-oblasti/" TargetMode="External" /><Relationship Id="rId37" Type="http://schemas.openxmlformats.org/officeDocument/2006/relationships/hyperlink" Target="http://minfin.tatarstan.ru/rus/obshchestvenniy-sovet.htm" TargetMode="External" /><Relationship Id="rId38" Type="http://schemas.openxmlformats.org/officeDocument/2006/relationships/hyperlink" Target="http://minfin.49gov.ru/depart/coordinating/" TargetMode="External" /><Relationship Id="rId39" Type="http://schemas.openxmlformats.org/officeDocument/2006/relationships/hyperlink" Target="http://finance.pskov.ru/ob-upravlenii/obshchestvennyy-sovet-pri-gosudarstvennom-finansovom-upravlenii-pskovskoy-oblasti" TargetMode="External" /><Relationship Id="rId40" Type="http://schemas.openxmlformats.org/officeDocument/2006/relationships/hyperlink" Target="http://depfin.adm44.ru/info/sovorg/infkororg/index.aspx" TargetMode="External" /><Relationship Id="rId41" Type="http://schemas.openxmlformats.org/officeDocument/2006/relationships/hyperlink" Target="http://saratov.ifinmon.ru/index.php/byudzhet-dlya-grazhdan/obscestvennii-sovet/" TargetMode="External" /><Relationship Id="rId42" Type="http://schemas.openxmlformats.org/officeDocument/2006/relationships/hyperlink" Target="https://minfin.astrobl.ru/site-page/obshchestvennyy-sovet" TargetMode="External" /><Relationship Id="rId43" Type="http://schemas.openxmlformats.org/officeDocument/2006/relationships/hyperlink" Target="http://ufo.ulntc.ru/index.php?mgf=sovet&amp;slep=net" TargetMode="External" /><Relationship Id="rId44" Type="http://schemas.openxmlformats.org/officeDocument/2006/relationships/hyperlink" Target="http://www.minfinkubani.ru/about/advisory_bodies/public_council/index.php" TargetMode="External" /><Relationship Id="rId45" Type="http://schemas.openxmlformats.org/officeDocument/2006/relationships/hyperlink" Target="http://www.minfin-altai.ru/about/deyatelnost/public-council.php" TargetMode="External" /><Relationship Id="rId46" Type="http://schemas.openxmlformats.org/officeDocument/2006/relationships/hyperlink" Target="http://www.gfu.vrn.ru/region/soveshchatelnye-organy/obshchestvennyy-sovet.php" TargetMode="External" /><Relationship Id="rId47" Type="http://schemas.openxmlformats.org/officeDocument/2006/relationships/hyperlink" Target="http://minfin.karelia.ru/obcshestvennyj-sovet/" TargetMode="External" /><Relationship Id="rId48" Type="http://schemas.openxmlformats.org/officeDocument/2006/relationships/hyperlink" Target="http://df.gov35.ru/deyatelnost/obshchestvennyy-sovet/sostav-obshchestvennogo-soveta.php" TargetMode="External" /><Relationship Id="rId49" Type="http://schemas.openxmlformats.org/officeDocument/2006/relationships/hyperlink" Target="http://www.minfin01-maykop.ru/Menu/Page/170" TargetMode="External" /><Relationship Id="rId50" Type="http://schemas.openxmlformats.org/officeDocument/2006/relationships/hyperlink" Target="http://volgafin.volganet.ru/coordination/meeting/protocols/" TargetMode="External" /><Relationship Id="rId51" Type="http://schemas.openxmlformats.org/officeDocument/2006/relationships/hyperlink" Target="http://minfin.e-dag.ru/o-nas/koordinatsionnye-i-soveshchatelnye-organy" TargetMode="External" /><Relationship Id="rId52" Type="http://schemas.openxmlformats.org/officeDocument/2006/relationships/hyperlink" Target="http://www.minfinchr.ru/obshchestvennyj-sovet-pri-ministerstve" TargetMode="External" /><Relationship Id="rId53" Type="http://schemas.openxmlformats.org/officeDocument/2006/relationships/hyperlink" Target="http://www.mfsk.ru/main/id9/obschestv-sovet/deyat" TargetMode="External" /><Relationship Id="rId54" Type="http://schemas.openxmlformats.org/officeDocument/2006/relationships/hyperlink" Target="http://www.mfur.ru/activities/ob_sovet/" TargetMode="External" /><Relationship Id="rId55" Type="http://schemas.openxmlformats.org/officeDocument/2006/relationships/hyperlink" Target="http://www.minfin.kirov.ru/o-departamente-finansov/public_counciil/" TargetMode="External" /><Relationship Id="rId56" Type="http://schemas.openxmlformats.org/officeDocument/2006/relationships/hyperlink" Target="http://minfin.orb.ru/%d0%be%d0%b1%d1%89%d0%b5%d1%81%d1%82%d0%b2%d0%b5%d0%bd%d0%bd%d1%8b%d0%b9-%d1%81%d0%be%d0%b2%d0%b5%d1%82/" TargetMode="External" /><Relationship Id="rId57" Type="http://schemas.openxmlformats.org/officeDocument/2006/relationships/hyperlink" Target="http://www.minfintuva.ru/otkrytoe-ministerstvo/obshhestvennyj-sovet-pri-ministerstve-finansov-respubliki-tyva/" TargetMode="External" /><Relationship Id="rId58" Type="http://schemas.openxmlformats.org/officeDocument/2006/relationships/hyperlink" Target="http://mf.omskportal.ru/ru/RegionalPublicAuthorities/executivelist/MF/obshsovet.html" TargetMode="External" /><Relationship Id="rId59" Type="http://schemas.openxmlformats.org/officeDocument/2006/relationships/hyperlink" Target="https://minfin.sakha.gov.ru/obschestvennyj-sovet-pri-ministerstve-finansov-rsja11" TargetMode="External" /><Relationship Id="rId60" Type="http://schemas.openxmlformats.org/officeDocument/2006/relationships/hyperlink" Target="http://www.kamgov.ru/minfin/sostav-obsestvennogo-soveta-pri-ministerstve-finansov-kamcatskogo-kraa" TargetMode="External" /><Relationship Id="rId61" Type="http://schemas.openxmlformats.org/officeDocument/2006/relationships/hyperlink" Target="http://adm.vintech.ru:8096/ebudget/Menu/Page/14" TargetMode="External" /><Relationship Id="rId62" Type="http://schemas.openxmlformats.org/officeDocument/2006/relationships/hyperlink" Target="https://minfin.rk.gov.ru/ru/structure/251" TargetMode="External" /><Relationship Id="rId63" Type="http://schemas.openxmlformats.org/officeDocument/2006/relationships/hyperlink" Target="http://www.ob.sev.gov.ru/dokumenty/obshchestvennyj-sovet" TargetMode="External" /><Relationship Id="rId64" Type="http://schemas.openxmlformats.org/officeDocument/2006/relationships/hyperlink" Target="http://finance.lenobl.ru/about/coordination_and_advisory" TargetMode="External" /><Relationship Id="rId65" Type="http://schemas.openxmlformats.org/officeDocument/2006/relationships/hyperlink" Target="http://minfin.kalmregion.ru/deyatelnost/obshchestvennyy-sovet/" TargetMode="External" /><Relationship Id="rId66" Type="http://schemas.openxmlformats.org/officeDocument/2006/relationships/hyperlink" Target="https://minfin.khabkrai.ru/portal/Menu/Page/468" TargetMode="External" /><Relationship Id="rId67" Type="http://schemas.openxmlformats.org/officeDocument/2006/relationships/hyperlink" Target="http://openbudget.sakhminfin.ru/Menu/Page/393" TargetMode="External" /><Relationship Id="rId68" Type="http://schemas.openxmlformats.org/officeDocument/2006/relationships/hyperlink" Target="http://beldepfin.ru/dokumenty/vse-dokumenty/deyatelnost-obshestvennogo-soveta-v-2018/" TargetMode="External" /><Relationship Id="rId69" Type="http://schemas.openxmlformats.org/officeDocument/2006/relationships/hyperlink" Target="http://ufin48.ru/Menu/Page/1" TargetMode="External" /><Relationship Id="rId70" Type="http://schemas.openxmlformats.org/officeDocument/2006/relationships/hyperlink" Target="http://mef.mosreg.ru/ov/obschestvennyy-sovet" TargetMode="External" /><Relationship Id="rId71" Type="http://schemas.openxmlformats.org/officeDocument/2006/relationships/hyperlink" Target="http://narod.yarregion.ru/service/obschestvennye-sovety/spisok-sovetov/departament-finansov/" TargetMode="External" /><Relationship Id="rId72" Type="http://schemas.openxmlformats.org/officeDocument/2006/relationships/hyperlink" Target="http://chaogov.ru/vlast/organy-vlasti/depfin/" TargetMode="External" /><Relationship Id="rId73" Type="http://schemas.openxmlformats.org/officeDocument/2006/relationships/vmlDrawing" Target="../drawings/vmlDrawing1.vml" /><Relationship Id="rId7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tf.avo.ru/obsestvennyj-sovet" TargetMode="External" /><Relationship Id="rId2" Type="http://schemas.openxmlformats.org/officeDocument/2006/relationships/hyperlink" Target="http://admoblkaluga.ru/sub/finan/sovet/plan.php" TargetMode="External" /><Relationship Id="rId3" Type="http://schemas.openxmlformats.org/officeDocument/2006/relationships/hyperlink" Target="http://adm.rkursk.ru/index.php?id=405" TargetMode="External" /><Relationship Id="rId4" Type="http://schemas.openxmlformats.org/officeDocument/2006/relationships/hyperlink" Target="http://minfin.ryazangov.ru/department/ob_sov/" TargetMode="External" /><Relationship Id="rId5" Type="http://schemas.openxmlformats.org/officeDocument/2006/relationships/hyperlink" Target="http://www.finsmol.ru/council" TargetMode="External" /><Relationship Id="rId6" Type="http://schemas.openxmlformats.org/officeDocument/2006/relationships/hyperlink" Target="http://findep.mos.ru/" TargetMode="External" /><Relationship Id="rId7" Type="http://schemas.openxmlformats.org/officeDocument/2006/relationships/hyperlink" Target="http://minfin.rkomi.ru/page/9576/" TargetMode="External" /><Relationship Id="rId8" Type="http://schemas.openxmlformats.org/officeDocument/2006/relationships/hyperlink" Target="http://www.minfin39.ru/index.php" TargetMode="External" /><Relationship Id="rId9" Type="http://schemas.openxmlformats.org/officeDocument/2006/relationships/hyperlink" Target="http://minfin.gov-murman.ru/activities/public_council/work/" TargetMode="External" /><Relationship Id="rId10" Type="http://schemas.openxmlformats.org/officeDocument/2006/relationships/hyperlink" Target="http://novkfo.ru/%D0%BE%D0%B1%D1%89%D0%B5%D1%81%D1%82%D0%B2%D0%B5%D0%BD%D0%BD%D1%8B%D0%B9_%D1%81%D0%BE%D0%B2%D0%B5%D1%82/" TargetMode="External" /><Relationship Id="rId11" Type="http://schemas.openxmlformats.org/officeDocument/2006/relationships/hyperlink" Target="https://fincom.gov.spb.ru/committees/about/public-council/1/1" TargetMode="External" /><Relationship Id="rId12" Type="http://schemas.openxmlformats.org/officeDocument/2006/relationships/hyperlink" Target="http://dfei.adm-nao.ru/obshaya-informaciya/informaciya-o-koordinacionnyh-soveshatelnyh-ekspertnyh-organah-sozdann/" TargetMode="External" /><Relationship Id="rId13" Type="http://schemas.openxmlformats.org/officeDocument/2006/relationships/hyperlink" Target="http://www.minfin.donland.ru/ob_sovet" TargetMode="External" /><Relationship Id="rId14" Type="http://schemas.openxmlformats.org/officeDocument/2006/relationships/hyperlink" Target="http://www.pravitelstvokbr.ru/oigv/minfin/obshchestvennyy_sovet.php" TargetMode="External" /><Relationship Id="rId15" Type="http://schemas.openxmlformats.org/officeDocument/2006/relationships/hyperlink" Target="http://mfrno-a.ru/Obschestv_sovet.php" TargetMode="External" /><Relationship Id="rId16" Type="http://schemas.openxmlformats.org/officeDocument/2006/relationships/hyperlink" Target="http://mari-el.gov.ru/minfin/Pages/Osovet.aspx" TargetMode="External" /><Relationship Id="rId17" Type="http://schemas.openxmlformats.org/officeDocument/2006/relationships/hyperlink" Target="http://www.minfinrm.ru/pub-sovet/" TargetMode="External" /><Relationship Id="rId18" Type="http://schemas.openxmlformats.org/officeDocument/2006/relationships/hyperlink" Target="http://minfin.cap.ru/" TargetMode="External" /><Relationship Id="rId19" Type="http://schemas.openxmlformats.org/officeDocument/2006/relationships/hyperlink" Target="http://mfin.permkrai.ru/sow/osminfin/2015/" TargetMode="External" /><Relationship Id="rId20" Type="http://schemas.openxmlformats.org/officeDocument/2006/relationships/hyperlink" Target="http://mf.nnov.ru/index.php?option=com_k2&amp;view=itemlist&amp;layout=category&amp;task=category&amp;id=181&amp;Itemid=561" TargetMode="External" /><Relationship Id="rId21" Type="http://schemas.openxmlformats.org/officeDocument/2006/relationships/hyperlink" Target="http://finance.pnzreg.ru/about/obsovet/" TargetMode="External" /><Relationship Id="rId22" Type="http://schemas.openxmlformats.org/officeDocument/2006/relationships/hyperlink" Target="http://minfin-samara.ru/ekspertno-konsultativnyj-sovet-obshh/" TargetMode="External" /><Relationship Id="rId23" Type="http://schemas.openxmlformats.org/officeDocument/2006/relationships/hyperlink" Target="http://www.finupr.kurganobl.ru/index.php?test=obsovet" TargetMode="External" /><Relationship Id="rId24" Type="http://schemas.openxmlformats.org/officeDocument/2006/relationships/hyperlink" Target="http://minfin.midural.ru/document/category/94#document_list" TargetMode="External" /><Relationship Id="rId25" Type="http://schemas.openxmlformats.org/officeDocument/2006/relationships/hyperlink" Target="http://admtyumen.ru/ogv_ru/gov/administrative/finance_department.htm" TargetMode="External" /><Relationship Id="rId26" Type="http://schemas.openxmlformats.org/officeDocument/2006/relationships/hyperlink" Target="http://minfin74.ru/mAbout/advisory.php" TargetMode="External" /><Relationship Id="rId27" Type="http://schemas.openxmlformats.org/officeDocument/2006/relationships/hyperlink" Target="http://www.depfin.admhmao.ru/koordinatsionnye-i-soveshchatelnye-organy/" TargetMode="External" /><Relationship Id="rId28" Type="http://schemas.openxmlformats.org/officeDocument/2006/relationships/hyperlink" Target="http://www.yamalfin.ru/index.php?option=com_content&amp;view=category&amp;id=108&amp;Itemid=97" TargetMode="External" /><Relationship Id="rId29" Type="http://schemas.openxmlformats.org/officeDocument/2006/relationships/hyperlink" Target="http://egov-buryatia.ru/minfin/activities/obshchestvennyy-sovet-pri-ministerstve-finansov-respubliki-buryatiya/" TargetMode="External" /><Relationship Id="rId30" Type="http://schemas.openxmlformats.org/officeDocument/2006/relationships/hyperlink" Target="http://fin22.ru/opinion/ob-sovet/" TargetMode="External" /><Relationship Id="rId3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32" Type="http://schemas.openxmlformats.org/officeDocument/2006/relationships/hyperlink" Target="http://minfin.krskstate.ru/social" TargetMode="External" /><Relationship Id="rId33" Type="http://schemas.openxmlformats.org/officeDocument/2006/relationships/hyperlink" Target="http://www.gfu.ru/sovet/" TargetMode="External" /><Relationship Id="rId34" Type="http://schemas.openxmlformats.org/officeDocument/2006/relationships/hyperlink" Target="http://primorsky.ru/authorities/executive-agencies/departments/finance/" TargetMode="External" /><Relationship Id="rId35" Type="http://schemas.openxmlformats.org/officeDocument/2006/relationships/hyperlink" Target="http://www.fin.amurobl.ru/deyatelnost/obshchestvennyy-sovet-pri-ministerstve-finansov-amurskoy-oblasti/" TargetMode="External" /><Relationship Id="rId36" Type="http://schemas.openxmlformats.org/officeDocument/2006/relationships/hyperlink" Target="http://minfin.tatarstan.ru/rus/obshchestvenniy-sovet.htm" TargetMode="External" /><Relationship Id="rId37" Type="http://schemas.openxmlformats.org/officeDocument/2006/relationships/hyperlink" Target="http://minfin.49gov.ru/depart/coordinating/" TargetMode="External" /><Relationship Id="rId38" Type="http://schemas.openxmlformats.org/officeDocument/2006/relationships/hyperlink" Target="http://finance.pskov.ru/ob-upravlenii/obshchestvennyy-sovet-pri-gosudarstvennom-finansovom-upravlenii-pskovskoy-oblasti" TargetMode="External" /><Relationship Id="rId39" Type="http://schemas.openxmlformats.org/officeDocument/2006/relationships/hyperlink" Target="http://narod.yarregion.ru/service/obschestvennye-sovety/spisok-sovetov/departament-finansov/" TargetMode="External" /><Relationship Id="rId40" Type="http://schemas.openxmlformats.org/officeDocument/2006/relationships/hyperlink" Target="http://depfin.adm44.ru/Departament/obsov/index.aspx" TargetMode="External" /><Relationship Id="rId41" Type="http://schemas.openxmlformats.org/officeDocument/2006/relationships/hyperlink" Target="http://saratov.ifinmon.ru/index.php/byudzhet-dlya-grazhdan/obscestvennii-sovet/" TargetMode="External" /><Relationship Id="rId42" Type="http://schemas.openxmlformats.org/officeDocument/2006/relationships/hyperlink" Target="https://minfin.astrobl.ru/site-page/obshchestvennyy-sovet" TargetMode="External" /><Relationship Id="rId43" Type="http://schemas.openxmlformats.org/officeDocument/2006/relationships/hyperlink" Target="http://ufo.ulntc.ru/index.php?mgf=sovet&amp;slep=net" TargetMode="External" /><Relationship Id="rId44" Type="http://schemas.openxmlformats.org/officeDocument/2006/relationships/hyperlink" Target="http://www.minfinkubani.ru/about/advisory_bodies/public_council/index.php" TargetMode="External" /><Relationship Id="rId45" Type="http://schemas.openxmlformats.org/officeDocument/2006/relationships/hyperlink" Target="http://www.minfin-altai.ru/about/deyatelnost/public-council.php" TargetMode="External" /><Relationship Id="rId46" Type="http://schemas.openxmlformats.org/officeDocument/2006/relationships/hyperlink" Target="http://www.gfu.vrn.ru/region/soveshchatelnye-organy/obshchestvennyy-sovet.php" TargetMode="External" /><Relationship Id="rId47" Type="http://schemas.openxmlformats.org/officeDocument/2006/relationships/hyperlink" Target="http://ufin48.ru/Menu/Page/1" TargetMode="External" /><Relationship Id="rId48" Type="http://schemas.openxmlformats.org/officeDocument/2006/relationships/hyperlink" Target="http://minfin.karelia.ru/obcshestvennyj-sovet/" TargetMode="External" /><Relationship Id="rId49" Type="http://schemas.openxmlformats.org/officeDocument/2006/relationships/hyperlink" Target="http://df.gov35.ru/deyatelnost/obshchestvennyy-sovet/sostav-obshchestvennogo-soveta.php" TargetMode="External" /><Relationship Id="rId50" Type="http://schemas.openxmlformats.org/officeDocument/2006/relationships/hyperlink" Target="http://www.minfin01-maykop.ru/Menu/Page/170" TargetMode="External" /><Relationship Id="rId51" Type="http://schemas.openxmlformats.org/officeDocument/2006/relationships/hyperlink" Target="http://volgafin.volganet.ru/coordination/meeting/protocols/" TargetMode="External" /><Relationship Id="rId52" Type="http://schemas.openxmlformats.org/officeDocument/2006/relationships/hyperlink" Target="http://minfin.e-dag.ru/o-nas/koordinatsionnye-i-soveshchatelnye-organy" TargetMode="External" /><Relationship Id="rId53" Type="http://schemas.openxmlformats.org/officeDocument/2006/relationships/hyperlink" Target="http://www.minfinchr.ru/obshchestvennyj-sovet-pri-ministerstve" TargetMode="External" /><Relationship Id="rId54" Type="http://schemas.openxmlformats.org/officeDocument/2006/relationships/hyperlink" Target="http://www.mfsk.ru/main/obschestv_sovet" TargetMode="External" /><Relationship Id="rId55" Type="http://schemas.openxmlformats.org/officeDocument/2006/relationships/hyperlink" Target="http://www.mfur.ru/activities/ob_sovet/" TargetMode="External" /><Relationship Id="rId56" Type="http://schemas.openxmlformats.org/officeDocument/2006/relationships/hyperlink" Target="http://www.minfin.kirov.ru/o-departamente-finansov/public_counciil/" TargetMode="External" /><Relationship Id="rId57" Type="http://schemas.openxmlformats.org/officeDocument/2006/relationships/hyperlink" Target="http://minfin.orb.ru/%d0%be%d0%b1%d1%89%d0%b5%d1%81%d1%82%d0%b2%d0%b5%d0%bd%d0%bd%d1%8b%d0%b9-%d1%81%d0%be%d0%b2%d0%b5%d1%82/" TargetMode="External" /><Relationship Id="rId58" Type="http://schemas.openxmlformats.org/officeDocument/2006/relationships/hyperlink" Target="http://www.ofukem.ru/content/blogcategory/158/180/" TargetMode="External" /><Relationship Id="rId59" Type="http://schemas.openxmlformats.org/officeDocument/2006/relationships/hyperlink" Target="http://mf.omskportal.ru/ru/RegionalPublicAuthorities/executivelist/MF/obshsovet.html" TargetMode="External" /><Relationship Id="rId60" Type="http://schemas.openxmlformats.org/officeDocument/2006/relationships/hyperlink" Target="http://www.kamgov.ru/minfin/sostav-obsestvennogo-soveta-pri-ministerstve-finansov-kamcatskogo-kraa" TargetMode="External" /><Relationship Id="rId61" Type="http://schemas.openxmlformats.org/officeDocument/2006/relationships/hyperlink" Target="http://orel-region.ru/index.php?head=6&amp;part=73&amp;unit=3&amp;op=1" TargetMode="External" /><Relationship Id="rId62" Type="http://schemas.openxmlformats.org/officeDocument/2006/relationships/hyperlink" Target="https://minfin.rk.gov.ru/ru/structure/251" TargetMode="External" /><Relationship Id="rId63" Type="http://schemas.openxmlformats.org/officeDocument/2006/relationships/hyperlink" Target="http://www.ob.sev.gov.ru/dokumenty/obshchestvennyj-sovet" TargetMode="External" /><Relationship Id="rId64" Type="http://schemas.openxmlformats.org/officeDocument/2006/relationships/hyperlink" Target="http://www.tverfin.ru/obshchestvennyy-sovet/pravovye-osnovy/index.php" TargetMode="External" /><Relationship Id="rId65" Type="http://schemas.openxmlformats.org/officeDocument/2006/relationships/hyperlink" Target="http://finance.lenobl.ru/" TargetMode="External" /><Relationship Id="rId66" Type="http://schemas.openxmlformats.org/officeDocument/2006/relationships/hyperlink" Target="http://minfin.kalmregion.ru/deyatelnost/obshchestvennyy-sovet/" TargetMode="External" /><Relationship Id="rId67" Type="http://schemas.openxmlformats.org/officeDocument/2006/relationships/hyperlink" Target="http://mfnso.nso.ru/page/2198" TargetMode="External" /><Relationship Id="rId68" Type="http://schemas.openxmlformats.org/officeDocument/2006/relationships/hyperlink" Target="https://minfin.khabkrai.ru/portal/Menu/Page/468" TargetMode="External" /><Relationship Id="rId69" Type="http://schemas.openxmlformats.org/officeDocument/2006/relationships/hyperlink" Target="http://www.minfintuva.ru/otkrytoe-ministerstvo/obshhestvennyj-sovet-pri-ministerstve-finansov-respubliki-tyva/" TargetMode="External" /><Relationship Id="rId70" Type="http://schemas.openxmlformats.org/officeDocument/2006/relationships/hyperlink" Target="http://df.ivanovoobl.ru/departament/obshchestvennyy-sovet/" TargetMode="External" /><Relationship Id="rId71" Type="http://schemas.openxmlformats.org/officeDocument/2006/relationships/hyperlink" Target="http://www.findep.org/obshestvenniy-sovet.html" TargetMode="External" /><Relationship Id="rId72" Type="http://schemas.openxmlformats.org/officeDocument/2006/relationships/hyperlink" Target="https://dvinaland.ru/gov/executive/minestry_of_finance/public_council/" TargetMode="External" /><Relationship Id="rId73" Type="http://schemas.openxmlformats.org/officeDocument/2006/relationships/hyperlink" Target="http://mef.mosreg.ru/ov/obschestvennyy-sovet" TargetMode="External" /><Relationship Id="rId74" Type="http://schemas.openxmlformats.org/officeDocument/2006/relationships/hyperlink" Target="http://fin.tmbreg.ru/6228/7517.html" TargetMode="External" /><Relationship Id="rId75" Type="http://schemas.openxmlformats.org/officeDocument/2006/relationships/hyperlink" Target="https://openbudget.sakhminfin.ru/Menu/Page/535" TargetMode="External" /><Relationship Id="rId7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140625" defaultRowHeight="15"/>
  <cols>
    <col min="1" max="1" width="33.421875" style="18" customWidth="1"/>
    <col min="2" max="2" width="12.140625" style="18" customWidth="1"/>
    <col min="3" max="3" width="13.140625" style="18" customWidth="1"/>
    <col min="4" max="4" width="11.00390625" style="18" customWidth="1"/>
    <col min="5" max="5" width="18.00390625" style="18" customWidth="1"/>
    <col min="6" max="6" width="17.28125" style="18" customWidth="1"/>
    <col min="7" max="16384" width="9.140625" style="18" customWidth="1"/>
  </cols>
  <sheetData>
    <row r="1" spans="1:6" ht="23.25" customHeight="1">
      <c r="A1" s="104" t="s">
        <v>215</v>
      </c>
      <c r="B1" s="105"/>
      <c r="C1" s="105"/>
      <c r="D1" s="105"/>
      <c r="E1" s="105"/>
      <c r="F1" s="105"/>
    </row>
    <row r="2" spans="1:6" ht="14.25" customHeight="1">
      <c r="A2" s="106" t="s">
        <v>355</v>
      </c>
      <c r="B2" s="107"/>
      <c r="C2" s="107"/>
      <c r="D2" s="107"/>
      <c r="E2" s="107"/>
      <c r="F2" s="107"/>
    </row>
    <row r="3" spans="1:6" ht="120" customHeight="1">
      <c r="A3" s="45" t="s">
        <v>204</v>
      </c>
      <c r="B3" s="100" t="s">
        <v>203</v>
      </c>
      <c r="C3" s="100" t="s">
        <v>208</v>
      </c>
      <c r="D3" s="100" t="s">
        <v>209</v>
      </c>
      <c r="E3" s="45" t="str">
        <f>'9.1'!B3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F3" s="45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6" ht="15" customHeight="1">
      <c r="A4" s="42" t="s">
        <v>201</v>
      </c>
      <c r="B4" s="44" t="s">
        <v>200</v>
      </c>
      <c r="C4" s="44" t="s">
        <v>199</v>
      </c>
      <c r="D4" s="44" t="s">
        <v>198</v>
      </c>
      <c r="E4" s="42" t="s">
        <v>198</v>
      </c>
      <c r="F4" s="41" t="s">
        <v>198</v>
      </c>
    </row>
    <row r="5" spans="1:6" ht="15" customHeight="1">
      <c r="A5" s="42" t="s">
        <v>197</v>
      </c>
      <c r="B5" s="43"/>
      <c r="C5" s="43"/>
      <c r="D5" s="43">
        <f>SUM(E5:F5)</f>
        <v>4</v>
      </c>
      <c r="E5" s="42">
        <v>2</v>
      </c>
      <c r="F5" s="41">
        <v>2</v>
      </c>
    </row>
    <row r="6" spans="1:6" ht="15" customHeight="1">
      <c r="A6" s="48" t="s">
        <v>5</v>
      </c>
      <c r="B6" s="40" t="str">
        <f>RANK(C6,$C$7:$C$90)&amp;IF(COUNTIF($C$7:$C$90,C6)&gt;1,"-"&amp;RANK(C6,$C$7:$C$90)+COUNTIF($C$7:$C$90,C6)-1,"")</f>
        <v>1-7</v>
      </c>
      <c r="C6" s="49">
        <f aca="true" t="shared" si="0" ref="C6:C13">D6/$D$5*100</f>
        <v>100</v>
      </c>
      <c r="D6" s="49">
        <f aca="true" t="shared" si="1" ref="D6:D13">SUM(E6:F6)</f>
        <v>4</v>
      </c>
      <c r="E6" s="50">
        <f>'9.1'!G11</f>
        <v>2</v>
      </c>
      <c r="F6" s="51">
        <f>'9.2'!G11</f>
        <v>2</v>
      </c>
    </row>
    <row r="7" spans="1:6" ht="15" customHeight="1">
      <c r="A7" s="48" t="s">
        <v>10</v>
      </c>
      <c r="B7" s="40" t="str">
        <f>RANK(C7,$C$7:$C$90)&amp;IF(COUNTIF($C$7:$C$90,C7)&gt;1,"-"&amp;RANK(C7,$C$7:$C$90)+COUNTIF($C$7:$C$90,C7)-1,"")</f>
        <v>1-7</v>
      </c>
      <c r="C7" s="49">
        <f t="shared" si="0"/>
        <v>100</v>
      </c>
      <c r="D7" s="49">
        <f t="shared" si="1"/>
        <v>4</v>
      </c>
      <c r="E7" s="50">
        <f>'9.1'!G16</f>
        <v>2</v>
      </c>
      <c r="F7" s="51">
        <f>'9.2'!G16</f>
        <v>2</v>
      </c>
    </row>
    <row r="8" spans="1:6" ht="15" customHeight="1">
      <c r="A8" s="48" t="s">
        <v>23</v>
      </c>
      <c r="B8" s="40" t="str">
        <f>RANK(C8,$C$7:$C$90)&amp;IF(COUNTIF($C$7:$C$90,C8)&gt;1,"-"&amp;RANK(C8,$C$7:$C$90)+COUNTIF($C$7:$C$90,C8)-1,"")</f>
        <v>1-7</v>
      </c>
      <c r="C8" s="49">
        <f t="shared" si="0"/>
        <v>100</v>
      </c>
      <c r="D8" s="49">
        <f t="shared" si="1"/>
        <v>4</v>
      </c>
      <c r="E8" s="50">
        <f>'9.1'!G29</f>
        <v>2</v>
      </c>
      <c r="F8" s="51">
        <f>'9.2'!G29</f>
        <v>2</v>
      </c>
    </row>
    <row r="9" spans="1:6" ht="15" customHeight="1">
      <c r="A9" s="48" t="s">
        <v>26</v>
      </c>
      <c r="B9" s="40" t="str">
        <f>RANK(C9,$C$7:$C$90)&amp;IF(COUNTIF($C$7:$C$90,C9)&gt;1,"-"&amp;RANK(C9,$C$7:$C$90)+COUNTIF($C$7:$C$90,C9)-1,"")</f>
        <v>1-7</v>
      </c>
      <c r="C9" s="49">
        <f t="shared" si="0"/>
        <v>100</v>
      </c>
      <c r="D9" s="49">
        <f t="shared" si="1"/>
        <v>4</v>
      </c>
      <c r="E9" s="50">
        <f>'9.1'!G32</f>
        <v>2</v>
      </c>
      <c r="F9" s="51">
        <f>'9.2'!G32</f>
        <v>2</v>
      </c>
    </row>
    <row r="10" spans="1:6" ht="15" customHeight="1">
      <c r="A10" s="48" t="s">
        <v>34</v>
      </c>
      <c r="B10" s="40" t="str">
        <f>RANK(C10,$C$7:$C$90)&amp;IF(COUNTIF($C$7:$C$90,C10)&gt;1,"-"&amp;RANK(C10,$C$7:$C$90)+COUNTIF($C$7:$C$90,C10)-1,"")</f>
        <v>1-7</v>
      </c>
      <c r="C10" s="49">
        <f t="shared" si="0"/>
        <v>100</v>
      </c>
      <c r="D10" s="49">
        <f t="shared" si="1"/>
        <v>4</v>
      </c>
      <c r="E10" s="50">
        <f>'9.1'!G41</f>
        <v>2</v>
      </c>
      <c r="F10" s="51">
        <f>'9.2'!G41</f>
        <v>2</v>
      </c>
    </row>
    <row r="11" spans="1:6" ht="15" customHeight="1">
      <c r="A11" s="48" t="s">
        <v>55</v>
      </c>
      <c r="B11" s="40" t="str">
        <f>RANK(C11,$C$7:$C$90)&amp;IF(COUNTIF($C$7:$C$90,C11)&gt;1,"-"&amp;RANK(C11,$C$7:$C$90)+COUNTIF($C$7:$C$90,C11)-1,"")</f>
        <v>1-7</v>
      </c>
      <c r="C11" s="49">
        <f t="shared" si="0"/>
        <v>100</v>
      </c>
      <c r="D11" s="49">
        <f t="shared" si="1"/>
        <v>4</v>
      </c>
      <c r="E11" s="50">
        <f>'9.1'!G64</f>
        <v>2</v>
      </c>
      <c r="F11" s="51">
        <f>'9.2'!G64</f>
        <v>2</v>
      </c>
    </row>
    <row r="12" spans="1:6" ht="15" customHeight="1">
      <c r="A12" s="48" t="s">
        <v>77</v>
      </c>
      <c r="B12" s="40" t="str">
        <f>RANK(C12,$C$7:$C$90)&amp;IF(COUNTIF($C$7:$C$90,C12)&gt;1,"-"&amp;RANK(C12,$C$7:$C$90)+COUNTIF($C$7:$C$90,C12)-1,"")</f>
        <v>1-7</v>
      </c>
      <c r="C12" s="49">
        <f t="shared" si="0"/>
        <v>100</v>
      </c>
      <c r="D12" s="49">
        <f t="shared" si="1"/>
        <v>4</v>
      </c>
      <c r="E12" s="50">
        <f>'9.1'!G84</f>
        <v>2</v>
      </c>
      <c r="F12" s="51">
        <f>'9.2'!G84</f>
        <v>2</v>
      </c>
    </row>
    <row r="13" spans="1:6" ht="15" customHeight="1">
      <c r="A13" s="48" t="s">
        <v>87</v>
      </c>
      <c r="B13" s="40" t="str">
        <f>RANK(C13,$C$7:$C$90)&amp;IF(COUNTIF($C$7:$C$90,C13)&gt;1,"-"&amp;RANK(C13,$C$7:$C$90)+COUNTIF($C$7:$C$90,C13)-1,"")</f>
        <v>1-7</v>
      </c>
      <c r="C13" s="49">
        <f t="shared" si="0"/>
        <v>100</v>
      </c>
      <c r="D13" s="49">
        <f t="shared" si="1"/>
        <v>4</v>
      </c>
      <c r="E13" s="50">
        <f>'9.1'!G96</f>
        <v>2</v>
      </c>
      <c r="F13" s="51">
        <f>'9.2'!G96</f>
        <v>2</v>
      </c>
    </row>
    <row r="14" spans="1:6" s="19" customFormat="1" ht="15" customHeight="1">
      <c r="A14" s="48" t="s">
        <v>27</v>
      </c>
      <c r="B14" s="40" t="str">
        <f>RANK(C14,$C$7:$C$90)&amp;IF(COUNTIF($C$7:$C$90,C14)&gt;1,"-"&amp;RANK(C14,$C$7:$C$90)+COUNTIF($C$7:$C$90,C14)-1,"")</f>
        <v>8</v>
      </c>
      <c r="C14" s="49">
        <f>D14/$D$5*100</f>
        <v>75</v>
      </c>
      <c r="D14" s="49">
        <f>SUM(E14:F14)</f>
        <v>3</v>
      </c>
      <c r="E14" s="50">
        <f>'9.1'!G33</f>
        <v>1</v>
      </c>
      <c r="F14" s="51">
        <f>'9.2'!G33</f>
        <v>2</v>
      </c>
    </row>
    <row r="15" spans="1:6" ht="15" customHeight="1">
      <c r="A15" s="48" t="s">
        <v>8</v>
      </c>
      <c r="B15" s="40" t="str">
        <f>RANK(C15,$C$7:$C$90)&amp;IF(COUNTIF($C$7:$C$90,C15)&gt;1,"-"&amp;RANK(C15,$C$7:$C$90)+COUNTIF($C$7:$C$90,C15)-1,"")</f>
        <v>9-40</v>
      </c>
      <c r="C15" s="49">
        <f aca="true" t="shared" si="2" ref="C15:C46">D15/$D$5*100</f>
        <v>50</v>
      </c>
      <c r="D15" s="49">
        <f aca="true" t="shared" si="3" ref="D15:D46">SUM(E15:F15)</f>
        <v>2</v>
      </c>
      <c r="E15" s="50">
        <f>'9.1'!G14</f>
        <v>2</v>
      </c>
      <c r="F15" s="51">
        <f>'9.2'!G14</f>
        <v>0</v>
      </c>
    </row>
    <row r="16" spans="1:6" ht="15" customHeight="1">
      <c r="A16" s="48" t="s">
        <v>13</v>
      </c>
      <c r="B16" s="40" t="str">
        <f>RANK(C16,$C$7:$C$90)&amp;IF(COUNTIF($C$7:$C$90,C16)&gt;1,"-"&amp;RANK(C16,$C$7:$C$90)+COUNTIF($C$7:$C$90,C16)-1,"")</f>
        <v>9-40</v>
      </c>
      <c r="C16" s="49">
        <f t="shared" si="2"/>
        <v>50</v>
      </c>
      <c r="D16" s="49">
        <f t="shared" si="3"/>
        <v>2</v>
      </c>
      <c r="E16" s="50">
        <f>'9.1'!G19</f>
        <v>2</v>
      </c>
      <c r="F16" s="51">
        <f>'9.2'!G19</f>
        <v>0</v>
      </c>
    </row>
    <row r="17" spans="1:6" ht="15" customHeight="1">
      <c r="A17" s="48" t="s">
        <v>14</v>
      </c>
      <c r="B17" s="40" t="str">
        <f>RANK(C17,$C$7:$C$90)&amp;IF(COUNTIF($C$7:$C$90,C17)&gt;1,"-"&amp;RANK(C17,$C$7:$C$90)+COUNTIF($C$7:$C$90,C17)-1,"")</f>
        <v>9-40</v>
      </c>
      <c r="C17" s="49">
        <f t="shared" si="2"/>
        <v>50</v>
      </c>
      <c r="D17" s="49">
        <f t="shared" si="3"/>
        <v>2</v>
      </c>
      <c r="E17" s="50">
        <f>'9.1'!G20</f>
        <v>2</v>
      </c>
      <c r="F17" s="51">
        <f>'9.2'!G20</f>
        <v>0</v>
      </c>
    </row>
    <row r="18" spans="1:6" s="19" customFormat="1" ht="15" customHeight="1">
      <c r="A18" s="48" t="s">
        <v>21</v>
      </c>
      <c r="B18" s="40" t="str">
        <f>RANK(C18,$C$7:$C$90)&amp;IF(COUNTIF($C$7:$C$90,C18)&gt;1,"-"&amp;RANK(C18,$C$7:$C$90)+COUNTIF($C$7:$C$90,C18)-1,"")</f>
        <v>9-40</v>
      </c>
      <c r="C18" s="49">
        <f t="shared" si="2"/>
        <v>50</v>
      </c>
      <c r="D18" s="49">
        <f t="shared" si="3"/>
        <v>2</v>
      </c>
      <c r="E18" s="50">
        <f>'9.1'!G27</f>
        <v>2</v>
      </c>
      <c r="F18" s="51">
        <f>'9.2'!G27</f>
        <v>0</v>
      </c>
    </row>
    <row r="19" spans="1:6" ht="15" customHeight="1">
      <c r="A19" s="48" t="s">
        <v>22</v>
      </c>
      <c r="B19" s="40" t="str">
        <f>RANK(C19,$C$7:$C$90)&amp;IF(COUNTIF($C$7:$C$90,C19)&gt;1,"-"&amp;RANK(C19,$C$7:$C$90)+COUNTIF($C$7:$C$90,C19)-1,"")</f>
        <v>9-40</v>
      </c>
      <c r="C19" s="49">
        <f t="shared" si="2"/>
        <v>50</v>
      </c>
      <c r="D19" s="49">
        <f t="shared" si="3"/>
        <v>2</v>
      </c>
      <c r="E19" s="50">
        <f>'9.1'!G28</f>
        <v>2</v>
      </c>
      <c r="F19" s="51">
        <f>'9.2'!G28</f>
        <v>0</v>
      </c>
    </row>
    <row r="20" spans="1:6" ht="15" customHeight="1">
      <c r="A20" s="48" t="s">
        <v>29</v>
      </c>
      <c r="B20" s="40" t="str">
        <f>RANK(C20,$C$7:$C$90)&amp;IF(COUNTIF($C$7:$C$90,C20)&gt;1,"-"&amp;RANK(C20,$C$7:$C$90)+COUNTIF($C$7:$C$90,C20)-1,"")</f>
        <v>9-40</v>
      </c>
      <c r="C20" s="49">
        <f t="shared" si="2"/>
        <v>50</v>
      </c>
      <c r="D20" s="49">
        <f t="shared" si="3"/>
        <v>2</v>
      </c>
      <c r="E20" s="50">
        <f>'9.1'!G35</f>
        <v>2</v>
      </c>
      <c r="F20" s="51">
        <f>'9.2'!G35</f>
        <v>0</v>
      </c>
    </row>
    <row r="21" spans="1:6" ht="15" customHeight="1">
      <c r="A21" s="48" t="s">
        <v>30</v>
      </c>
      <c r="B21" s="40" t="str">
        <f>RANK(C21,$C$7:$C$90)&amp;IF(COUNTIF($C$7:$C$90,C21)&gt;1,"-"&amp;RANK(C21,$C$7:$C$90)+COUNTIF($C$7:$C$90,C21)-1,"")</f>
        <v>9-40</v>
      </c>
      <c r="C21" s="49">
        <f t="shared" si="2"/>
        <v>50</v>
      </c>
      <c r="D21" s="49">
        <f t="shared" si="3"/>
        <v>2</v>
      </c>
      <c r="E21" s="50">
        <f>'9.1'!G36</f>
        <v>0</v>
      </c>
      <c r="F21" s="51">
        <f>'9.2'!G36</f>
        <v>2</v>
      </c>
    </row>
    <row r="22" spans="1:6" ht="15" customHeight="1">
      <c r="A22" s="48" t="s">
        <v>32</v>
      </c>
      <c r="B22" s="40" t="str">
        <f>RANK(C22,$C$7:$C$90)&amp;IF(COUNTIF($C$7:$C$90,C22)&gt;1,"-"&amp;RANK(C22,$C$7:$C$90)+COUNTIF($C$7:$C$90,C22)-1,"")</f>
        <v>9-40</v>
      </c>
      <c r="C22" s="49">
        <f t="shared" si="2"/>
        <v>50</v>
      </c>
      <c r="D22" s="49">
        <f t="shared" si="3"/>
        <v>2</v>
      </c>
      <c r="E22" s="50">
        <f>'9.1'!G38</f>
        <v>2</v>
      </c>
      <c r="F22" s="51">
        <f>'9.2'!G38</f>
        <v>0</v>
      </c>
    </row>
    <row r="23" spans="1:6" ht="15" customHeight="1">
      <c r="A23" s="48" t="s">
        <v>92</v>
      </c>
      <c r="B23" s="40" t="str">
        <f>RANK(C23,$C$7:$C$90)&amp;IF(COUNTIF($C$7:$C$90,C23)&gt;1,"-"&amp;RANK(C23,$C$7:$C$90)+COUNTIF($C$7:$C$90,C23)-1,"")</f>
        <v>9-40</v>
      </c>
      <c r="C23" s="49">
        <f t="shared" si="2"/>
        <v>50</v>
      </c>
      <c r="D23" s="49">
        <f t="shared" si="3"/>
        <v>2</v>
      </c>
      <c r="E23" s="50">
        <f>'9.1'!G40</f>
        <v>2</v>
      </c>
      <c r="F23" s="51">
        <f>'9.2'!G40</f>
        <v>0</v>
      </c>
    </row>
    <row r="24" spans="1:6" ht="15" customHeight="1">
      <c r="A24" s="48" t="s">
        <v>40</v>
      </c>
      <c r="B24" s="40" t="str">
        <f>RANK(C24,$C$7:$C$90)&amp;IF(COUNTIF($C$7:$C$90,C24)&gt;1,"-"&amp;RANK(C24,$C$7:$C$90)+COUNTIF($C$7:$C$90,C24)-1,"")</f>
        <v>9-40</v>
      </c>
      <c r="C24" s="49">
        <f t="shared" si="2"/>
        <v>50</v>
      </c>
      <c r="D24" s="49">
        <f t="shared" si="3"/>
        <v>2</v>
      </c>
      <c r="E24" s="50">
        <f>'9.1'!G48</f>
        <v>2</v>
      </c>
      <c r="F24" s="51">
        <f>'9.2'!G48</f>
        <v>0</v>
      </c>
    </row>
    <row r="25" spans="1:6" ht="15" customHeight="1">
      <c r="A25" s="48" t="s">
        <v>41</v>
      </c>
      <c r="B25" s="40" t="str">
        <f>RANK(C25,$C$7:$C$90)&amp;IF(COUNTIF($C$7:$C$90,C25)&gt;1,"-"&amp;RANK(C25,$C$7:$C$90)+COUNTIF($C$7:$C$90,C25)-1,"")</f>
        <v>9-40</v>
      </c>
      <c r="C25" s="49">
        <f t="shared" si="2"/>
        <v>50</v>
      </c>
      <c r="D25" s="49">
        <f t="shared" si="3"/>
        <v>2</v>
      </c>
      <c r="E25" s="50">
        <f>'9.1'!G49</f>
        <v>2</v>
      </c>
      <c r="F25" s="51">
        <f>'9.2'!G49</f>
        <v>0</v>
      </c>
    </row>
    <row r="26" spans="1:6" s="19" customFormat="1" ht="15" customHeight="1">
      <c r="A26" s="48" t="s">
        <v>42</v>
      </c>
      <c r="B26" s="40" t="str">
        <f>RANK(C26,$C$7:$C$90)&amp;IF(COUNTIF($C$7:$C$90,C26)&gt;1,"-"&amp;RANK(C26,$C$7:$C$90)+COUNTIF($C$7:$C$90,C26)-1,"")</f>
        <v>9-40</v>
      </c>
      <c r="C26" s="49">
        <f t="shared" si="2"/>
        <v>50</v>
      </c>
      <c r="D26" s="49">
        <f t="shared" si="3"/>
        <v>2</v>
      </c>
      <c r="E26" s="50">
        <f>'9.1'!G50</f>
        <v>0</v>
      </c>
      <c r="F26" s="51">
        <f>'9.2'!G50</f>
        <v>2</v>
      </c>
    </row>
    <row r="27" spans="1:6" ht="15" customHeight="1">
      <c r="A27" s="48" t="s">
        <v>44</v>
      </c>
      <c r="B27" s="40" t="str">
        <f>RANK(C27,$C$7:$C$90)&amp;IF(COUNTIF($C$7:$C$90,C27)&gt;1,"-"&amp;RANK(C27,$C$7:$C$90)+COUNTIF($C$7:$C$90,C27)-1,"")</f>
        <v>9-40</v>
      </c>
      <c r="C27" s="49">
        <f t="shared" si="2"/>
        <v>50</v>
      </c>
      <c r="D27" s="49">
        <f t="shared" si="3"/>
        <v>2</v>
      </c>
      <c r="E27" s="50">
        <f>'9.1'!G53</f>
        <v>2</v>
      </c>
      <c r="F27" s="51">
        <f>'9.2'!G53</f>
        <v>0</v>
      </c>
    </row>
    <row r="28" spans="1:6" ht="15" customHeight="1">
      <c r="A28" s="48" t="s">
        <v>46</v>
      </c>
      <c r="B28" s="40" t="str">
        <f>RANK(C28,$C$7:$C$90)&amp;IF(COUNTIF($C$7:$C$90,C28)&gt;1,"-"&amp;RANK(C28,$C$7:$C$90)+COUNTIF($C$7:$C$90,C28)-1,"")</f>
        <v>9-40</v>
      </c>
      <c r="C28" s="49">
        <f t="shared" si="2"/>
        <v>50</v>
      </c>
      <c r="D28" s="49">
        <f t="shared" si="3"/>
        <v>2</v>
      </c>
      <c r="E28" s="50">
        <f>'9.1'!G55</f>
        <v>2</v>
      </c>
      <c r="F28" s="51">
        <f>'9.2'!G55</f>
        <v>0</v>
      </c>
    </row>
    <row r="29" spans="1:6" ht="15" customHeight="1">
      <c r="A29" s="48" t="s">
        <v>49</v>
      </c>
      <c r="B29" s="40" t="str">
        <f>RANK(C29,$C$7:$C$90)&amp;IF(COUNTIF($C$7:$C$90,C29)&gt;1,"-"&amp;RANK(C29,$C$7:$C$90)+COUNTIF($C$7:$C$90,C29)-1,"")</f>
        <v>9-40</v>
      </c>
      <c r="C29" s="49">
        <f t="shared" si="2"/>
        <v>50</v>
      </c>
      <c r="D29" s="49">
        <f t="shared" si="3"/>
        <v>2</v>
      </c>
      <c r="E29" s="50">
        <f>'9.1'!G58</f>
        <v>2</v>
      </c>
      <c r="F29" s="51">
        <f>'9.2'!G58</f>
        <v>0</v>
      </c>
    </row>
    <row r="30" spans="1:6" ht="15" customHeight="1">
      <c r="A30" s="48" t="s">
        <v>51</v>
      </c>
      <c r="B30" s="40" t="str">
        <f>RANK(C30,$C$7:$C$90)&amp;IF(COUNTIF($C$7:$C$90,C30)&gt;1,"-"&amp;RANK(C30,$C$7:$C$90)+COUNTIF($C$7:$C$90,C30)-1,"")</f>
        <v>9-40</v>
      </c>
      <c r="C30" s="49">
        <f t="shared" si="2"/>
        <v>50</v>
      </c>
      <c r="D30" s="49">
        <f t="shared" si="3"/>
        <v>2</v>
      </c>
      <c r="E30" s="50">
        <f>'9.1'!G60</f>
        <v>2</v>
      </c>
      <c r="F30" s="51">
        <f>'9.2'!G60</f>
        <v>0</v>
      </c>
    </row>
    <row r="31" spans="1:6" ht="15" customHeight="1">
      <c r="A31" s="48" t="s">
        <v>54</v>
      </c>
      <c r="B31" s="40" t="str">
        <f>RANK(C31,$C$7:$C$90)&amp;IF(COUNTIF($C$7:$C$90,C31)&gt;1,"-"&amp;RANK(C31,$C$7:$C$90)+COUNTIF($C$7:$C$90,C31)-1,"")</f>
        <v>9-40</v>
      </c>
      <c r="C31" s="49">
        <f t="shared" si="2"/>
        <v>50</v>
      </c>
      <c r="D31" s="49">
        <f t="shared" si="3"/>
        <v>2</v>
      </c>
      <c r="E31" s="50">
        <f>'9.1'!G63</f>
        <v>2</v>
      </c>
      <c r="F31" s="51">
        <f>'9.2'!G63</f>
        <v>0</v>
      </c>
    </row>
    <row r="32" spans="1:6" s="19" customFormat="1" ht="15" customHeight="1">
      <c r="A32" s="48" t="s">
        <v>56</v>
      </c>
      <c r="B32" s="40" t="str">
        <f>RANK(C32,$C$7:$C$90)&amp;IF(COUNTIF($C$7:$C$90,C32)&gt;1,"-"&amp;RANK(C32,$C$7:$C$90)+COUNTIF($C$7:$C$90,C32)-1,"")</f>
        <v>9-40</v>
      </c>
      <c r="C32" s="49">
        <f t="shared" si="2"/>
        <v>50</v>
      </c>
      <c r="D32" s="49">
        <f t="shared" si="3"/>
        <v>2</v>
      </c>
      <c r="E32" s="50">
        <f>'9.1'!G65</f>
        <v>2</v>
      </c>
      <c r="F32" s="51">
        <f>'9.2'!G65</f>
        <v>0</v>
      </c>
    </row>
    <row r="33" spans="1:6" s="19" customFormat="1" ht="15" customHeight="1">
      <c r="A33" s="48" t="s">
        <v>58</v>
      </c>
      <c r="B33" s="40" t="str">
        <f>RANK(C33,$C$7:$C$90)&amp;IF(COUNTIF($C$7:$C$90,C33)&gt;1,"-"&amp;RANK(C33,$C$7:$C$90)+COUNTIF($C$7:$C$90,C33)-1,"")</f>
        <v>9-40</v>
      </c>
      <c r="C33" s="49">
        <f t="shared" si="2"/>
        <v>50</v>
      </c>
      <c r="D33" s="49">
        <f t="shared" si="3"/>
        <v>2</v>
      </c>
      <c r="E33" s="50">
        <f>'9.1'!G67</f>
        <v>2</v>
      </c>
      <c r="F33" s="51">
        <f>'9.2'!G67</f>
        <v>0</v>
      </c>
    </row>
    <row r="34" spans="1:6" ht="15" customHeight="1">
      <c r="A34" s="48" t="s">
        <v>62</v>
      </c>
      <c r="B34" s="40" t="str">
        <f>RANK(C34,$C$7:$C$90)&amp;IF(COUNTIF($C$7:$C$90,C34)&gt;1,"-"&amp;RANK(C34,$C$7:$C$90)+COUNTIF($C$7:$C$90,C34)-1,"")</f>
        <v>9-40</v>
      </c>
      <c r="C34" s="49">
        <f t="shared" si="2"/>
        <v>50</v>
      </c>
      <c r="D34" s="49">
        <f t="shared" si="3"/>
        <v>2</v>
      </c>
      <c r="E34" s="50">
        <f>'9.1'!G71</f>
        <v>2</v>
      </c>
      <c r="F34" s="51">
        <f>'9.2'!G71</f>
        <v>0</v>
      </c>
    </row>
    <row r="35" spans="1:6" ht="15" customHeight="1">
      <c r="A35" s="46" t="s">
        <v>65</v>
      </c>
      <c r="B35" s="40" t="str">
        <f>RANK(C35,$C$7:$C$90)&amp;IF(COUNTIF($C$7:$C$90,C35)&gt;1,"-"&amp;RANK(C35,$C$7:$C$90)+COUNTIF($C$7:$C$90,C35)-1,"")</f>
        <v>9-40</v>
      </c>
      <c r="C35" s="49">
        <f t="shared" si="2"/>
        <v>50</v>
      </c>
      <c r="D35" s="49">
        <f t="shared" si="3"/>
        <v>2</v>
      </c>
      <c r="E35" s="50">
        <f>'9.1'!G74</f>
        <v>2</v>
      </c>
      <c r="F35" s="51">
        <f>'9.2'!G74</f>
        <v>0</v>
      </c>
    </row>
    <row r="36" spans="1:6" ht="15" customHeight="1">
      <c r="A36" s="48" t="s">
        <v>66</v>
      </c>
      <c r="B36" s="40" t="str">
        <f>RANK(C36,$C$7:$C$90)&amp;IF(COUNTIF($C$7:$C$90,C36)&gt;1,"-"&amp;RANK(C36,$C$7:$C$90)+COUNTIF($C$7:$C$90,C36)-1,"")</f>
        <v>9-40</v>
      </c>
      <c r="C36" s="49">
        <f t="shared" si="2"/>
        <v>50</v>
      </c>
      <c r="D36" s="49">
        <f t="shared" si="3"/>
        <v>2</v>
      </c>
      <c r="E36" s="50">
        <f>'9.1'!G75</f>
        <v>2</v>
      </c>
      <c r="F36" s="51">
        <f>'9.2'!G75</f>
        <v>0</v>
      </c>
    </row>
    <row r="37" spans="1:6" ht="15" customHeight="1">
      <c r="A37" s="48" t="s">
        <v>68</v>
      </c>
      <c r="B37" s="40" t="str">
        <f>RANK(C37,$C$7:$C$90)&amp;IF(COUNTIF($C$7:$C$90,C37)&gt;1,"-"&amp;RANK(C37,$C$7:$C$90)+COUNTIF($C$7:$C$90,C37)-1,"")</f>
        <v>9-40</v>
      </c>
      <c r="C37" s="49">
        <f t="shared" si="2"/>
        <v>50</v>
      </c>
      <c r="D37" s="49">
        <f t="shared" si="3"/>
        <v>2</v>
      </c>
      <c r="E37" s="50">
        <f>'9.1'!G77</f>
        <v>2</v>
      </c>
      <c r="F37" s="51">
        <f>'9.2'!G77</f>
        <v>0</v>
      </c>
    </row>
    <row r="38" spans="1:6" ht="15" customHeight="1">
      <c r="A38" s="48" t="s">
        <v>72</v>
      </c>
      <c r="B38" s="40" t="str">
        <f>RANK(C38,$C$7:$C$90)&amp;IF(COUNTIF($C$7:$C$90,C38)&gt;1,"-"&amp;RANK(C38,$C$7:$C$90)+COUNTIF($C$7:$C$90,C38)-1,"")</f>
        <v>9-40</v>
      </c>
      <c r="C38" s="49">
        <f t="shared" si="2"/>
        <v>50</v>
      </c>
      <c r="D38" s="49">
        <f t="shared" si="3"/>
        <v>2</v>
      </c>
      <c r="E38" s="50">
        <f>'9.1'!G80</f>
        <v>2</v>
      </c>
      <c r="F38" s="51">
        <f>'9.2'!G80</f>
        <v>0</v>
      </c>
    </row>
    <row r="39" spans="1:6" ht="15" customHeight="1">
      <c r="A39" s="48" t="s">
        <v>74</v>
      </c>
      <c r="B39" s="40" t="str">
        <f>RANK(C39,$C$7:$C$90)&amp;IF(COUNTIF($C$7:$C$90,C39)&gt;1,"-"&amp;RANK(C39,$C$7:$C$90)+COUNTIF($C$7:$C$90,C39)-1,"")</f>
        <v>9-40</v>
      </c>
      <c r="C39" s="49">
        <f t="shared" si="2"/>
        <v>50</v>
      </c>
      <c r="D39" s="49">
        <f t="shared" si="3"/>
        <v>2</v>
      </c>
      <c r="E39" s="50">
        <f>'9.1'!G81</f>
        <v>2</v>
      </c>
      <c r="F39" s="51">
        <f>'9.2'!G81</f>
        <v>0</v>
      </c>
    </row>
    <row r="40" spans="1:6" s="19" customFormat="1" ht="15" customHeight="1">
      <c r="A40" s="48" t="s">
        <v>75</v>
      </c>
      <c r="B40" s="40" t="str">
        <f>RANK(C40,$C$7:$C$90)&amp;IF(COUNTIF($C$7:$C$90,C40)&gt;1,"-"&amp;RANK(C40,$C$7:$C$90)+COUNTIF($C$7:$C$90,C40)-1,"")</f>
        <v>9-40</v>
      </c>
      <c r="C40" s="49">
        <f t="shared" si="2"/>
        <v>50</v>
      </c>
      <c r="D40" s="49">
        <f t="shared" si="3"/>
        <v>2</v>
      </c>
      <c r="E40" s="50">
        <f>'9.1'!G82</f>
        <v>2</v>
      </c>
      <c r="F40" s="51">
        <f>'9.2'!G82</f>
        <v>0</v>
      </c>
    </row>
    <row r="41" spans="1:6" ht="15" customHeight="1">
      <c r="A41" s="48" t="s">
        <v>76</v>
      </c>
      <c r="B41" s="40" t="str">
        <f>RANK(C41,$C$7:$C$90)&amp;IF(COUNTIF($C$7:$C$90,C41)&gt;1,"-"&amp;RANK(C41,$C$7:$C$90)+COUNTIF($C$7:$C$90,C41)-1,"")</f>
        <v>9-40</v>
      </c>
      <c r="C41" s="49">
        <f t="shared" si="2"/>
        <v>50</v>
      </c>
      <c r="D41" s="49">
        <f t="shared" si="3"/>
        <v>2</v>
      </c>
      <c r="E41" s="50">
        <f>'9.1'!G83</f>
        <v>2</v>
      </c>
      <c r="F41" s="51">
        <f>'9.2'!G83</f>
        <v>0</v>
      </c>
    </row>
    <row r="42" spans="1:6" ht="15" customHeight="1">
      <c r="A42" s="48" t="s">
        <v>78</v>
      </c>
      <c r="B42" s="40" t="str">
        <f>RANK(C42,$C$7:$C$90)&amp;IF(COUNTIF($C$7:$C$90,C42)&gt;1,"-"&amp;RANK(C42,$C$7:$C$90)+COUNTIF($C$7:$C$90,C42)-1,"")</f>
        <v>9-40</v>
      </c>
      <c r="C42" s="49">
        <f t="shared" si="2"/>
        <v>50</v>
      </c>
      <c r="D42" s="49">
        <f t="shared" si="3"/>
        <v>2</v>
      </c>
      <c r="E42" s="50">
        <f>'9.1'!G85</f>
        <v>2</v>
      </c>
      <c r="F42" s="51">
        <f>'9.2'!G85</f>
        <v>0</v>
      </c>
    </row>
    <row r="43" spans="1:6" ht="15" customHeight="1">
      <c r="A43" s="48" t="s">
        <v>69</v>
      </c>
      <c r="B43" s="40" t="str">
        <f>RANK(C43,$C$7:$C$90)&amp;IF(COUNTIF($C$7:$C$90,C43)&gt;1,"-"&amp;RANK(C43,$C$7:$C$90)+COUNTIF($C$7:$C$90,C43)-1,"")</f>
        <v>9-40</v>
      </c>
      <c r="C43" s="49">
        <f t="shared" si="2"/>
        <v>50</v>
      </c>
      <c r="D43" s="49">
        <f t="shared" si="3"/>
        <v>2</v>
      </c>
      <c r="E43" s="50">
        <f>'9.1'!G88</f>
        <v>2</v>
      </c>
      <c r="F43" s="51">
        <f>'9.2'!G88</f>
        <v>0</v>
      </c>
    </row>
    <row r="44" spans="1:6" ht="15" customHeight="1">
      <c r="A44" s="48" t="s">
        <v>82</v>
      </c>
      <c r="B44" s="40" t="str">
        <f>RANK(C44,$C$7:$C$90)&amp;IF(COUNTIF($C$7:$C$90,C44)&gt;1,"-"&amp;RANK(C44,$C$7:$C$90)+COUNTIF($C$7:$C$90,C44)-1,"")</f>
        <v>9-40</v>
      </c>
      <c r="C44" s="49">
        <f t="shared" si="2"/>
        <v>50</v>
      </c>
      <c r="D44" s="49">
        <f t="shared" si="3"/>
        <v>2</v>
      </c>
      <c r="E44" s="50">
        <f>'9.1'!G91</f>
        <v>2</v>
      </c>
      <c r="F44" s="51">
        <f>'9.2'!G91</f>
        <v>0</v>
      </c>
    </row>
    <row r="45" spans="1:6" ht="15" customHeight="1">
      <c r="A45" s="48" t="s">
        <v>84</v>
      </c>
      <c r="B45" s="40" t="str">
        <f>RANK(C45,$C$7:$C$90)&amp;IF(COUNTIF($C$7:$C$90,C45)&gt;1,"-"&amp;RANK(C45,$C$7:$C$90)+COUNTIF($C$7:$C$90,C45)-1,"")</f>
        <v>9-40</v>
      </c>
      <c r="C45" s="49">
        <f t="shared" si="2"/>
        <v>50</v>
      </c>
      <c r="D45" s="49">
        <f t="shared" si="3"/>
        <v>2</v>
      </c>
      <c r="E45" s="50">
        <f>'9.1'!G93</f>
        <v>2</v>
      </c>
      <c r="F45" s="51">
        <f>'9.2'!G93</f>
        <v>0</v>
      </c>
    </row>
    <row r="46" spans="1:6" ht="15" customHeight="1">
      <c r="A46" s="48" t="s">
        <v>85</v>
      </c>
      <c r="B46" s="40" t="str">
        <f>RANK(C46,$C$7:$C$90)&amp;IF(COUNTIF($C$7:$C$90,C46)&gt;1,"-"&amp;RANK(C46,$C$7:$C$90)+COUNTIF($C$7:$C$90,C46)-1,"")</f>
        <v>9-40</v>
      </c>
      <c r="C46" s="49">
        <f t="shared" si="2"/>
        <v>50</v>
      </c>
      <c r="D46" s="49">
        <f t="shared" si="3"/>
        <v>2</v>
      </c>
      <c r="E46" s="50">
        <f>'9.1'!G94</f>
        <v>2</v>
      </c>
      <c r="F46" s="51">
        <f>'9.2'!G94</f>
        <v>0</v>
      </c>
    </row>
    <row r="47" spans="1:6" ht="15" customHeight="1">
      <c r="A47" s="48" t="s">
        <v>16</v>
      </c>
      <c r="B47" s="40" t="str">
        <f>RANK(C47,$C$7:$C$90)&amp;IF(COUNTIF($C$7:$C$90,C47)&gt;1,"-"&amp;RANK(C47,$C$7:$C$90)+COUNTIF($C$7:$C$90,C47)-1,"")</f>
        <v>41-44</v>
      </c>
      <c r="C47" s="49">
        <f>D47/$D$5*100</f>
        <v>25</v>
      </c>
      <c r="D47" s="49">
        <f>SUM(E47:F47)</f>
        <v>1</v>
      </c>
      <c r="E47" s="50">
        <f>'9.1'!G22</f>
        <v>1</v>
      </c>
      <c r="F47" s="51">
        <f>'9.2'!G22</f>
        <v>0</v>
      </c>
    </row>
    <row r="48" spans="1:6" ht="15" customHeight="1">
      <c r="A48" s="48" t="s">
        <v>25</v>
      </c>
      <c r="B48" s="40" t="str">
        <f>RANK(C48,$C$7:$C$90)&amp;IF(COUNTIF($C$7:$C$90,C48)&gt;1,"-"&amp;RANK(C48,$C$7:$C$90)+COUNTIF($C$7:$C$90,C48)-1,"")</f>
        <v>41-44</v>
      </c>
      <c r="C48" s="49">
        <f>D48/$D$5*100</f>
        <v>25</v>
      </c>
      <c r="D48" s="49">
        <f>SUM(E48:F48)</f>
        <v>1</v>
      </c>
      <c r="E48" s="50">
        <f>'9.1'!G31</f>
        <v>1</v>
      </c>
      <c r="F48" s="51">
        <f>'9.2'!G31</f>
        <v>0</v>
      </c>
    </row>
    <row r="49" spans="1:6" ht="15" customHeight="1">
      <c r="A49" s="48" t="s">
        <v>59</v>
      </c>
      <c r="B49" s="40" t="str">
        <f>RANK(C49,$C$7:$C$90)&amp;IF(COUNTIF($C$7:$C$90,C49)&gt;1,"-"&amp;RANK(C49,$C$7:$C$90)+COUNTIF($C$7:$C$90,C49)-1,"")</f>
        <v>41-44</v>
      </c>
      <c r="C49" s="49">
        <f>D49/$D$5*100</f>
        <v>25</v>
      </c>
      <c r="D49" s="49">
        <f>SUM(E49:F49)</f>
        <v>1</v>
      </c>
      <c r="E49" s="50">
        <f>'9.1'!G68</f>
        <v>1</v>
      </c>
      <c r="F49" s="51">
        <f>'9.2'!G68</f>
        <v>0</v>
      </c>
    </row>
    <row r="50" spans="1:6" ht="15" customHeight="1">
      <c r="A50" s="48" t="s">
        <v>71</v>
      </c>
      <c r="B50" s="40" t="str">
        <f>RANK(C50,$C$7:$C$90)&amp;IF(COUNTIF($C$7:$C$90,C50)&gt;1,"-"&amp;RANK(C50,$C$7:$C$90)+COUNTIF($C$7:$C$90,C50)-1,"")</f>
        <v>41-44</v>
      </c>
      <c r="C50" s="49">
        <f>D50/$D$5*100</f>
        <v>25</v>
      </c>
      <c r="D50" s="49">
        <f>SUM(E50:F50)</f>
        <v>1</v>
      </c>
      <c r="E50" s="50">
        <f>'9.1'!G79</f>
        <v>1</v>
      </c>
      <c r="F50" s="51">
        <f>'9.2'!G79</f>
        <v>0</v>
      </c>
    </row>
    <row r="51" spans="1:6" ht="15" customHeight="1">
      <c r="A51" s="48" t="s">
        <v>1</v>
      </c>
      <c r="B51" s="40" t="str">
        <f>RANK(C51,$C$7:$C$90)&amp;IF(COUNTIF($C$7:$C$90,C51)&gt;1,"-"&amp;RANK(C51,$C$7:$C$90)+COUNTIF($C$7:$C$90,C51)-1,"")</f>
        <v>45-84</v>
      </c>
      <c r="C51" s="49">
        <f aca="true" t="shared" si="4" ref="C51:C90">D51/$D$5*100</f>
        <v>0</v>
      </c>
      <c r="D51" s="49">
        <f aca="true" t="shared" si="5" ref="D51:D90">SUM(E51:F51)</f>
        <v>0</v>
      </c>
      <c r="E51" s="50">
        <f>'9.1'!G7</f>
        <v>0</v>
      </c>
      <c r="F51" s="51">
        <f>'9.2'!G7</f>
        <v>0</v>
      </c>
    </row>
    <row r="52" spans="1:6" ht="15" customHeight="1">
      <c r="A52" s="48" t="s">
        <v>2</v>
      </c>
      <c r="B52" s="40" t="str">
        <f>RANK(C52,$C$7:$C$90)&amp;IF(COUNTIF($C$7:$C$90,C52)&gt;1,"-"&amp;RANK(C52,$C$7:$C$90)+COUNTIF($C$7:$C$90,C52)-1,"")</f>
        <v>45-84</v>
      </c>
      <c r="C52" s="49">
        <f t="shared" si="4"/>
        <v>0</v>
      </c>
      <c r="D52" s="49">
        <f t="shared" si="5"/>
        <v>0</v>
      </c>
      <c r="E52" s="50">
        <f>'9.1'!G8</f>
        <v>0</v>
      </c>
      <c r="F52" s="51">
        <f>'9.2'!G8</f>
        <v>0</v>
      </c>
    </row>
    <row r="53" spans="1:6" ht="15" customHeight="1">
      <c r="A53" s="48" t="s">
        <v>3</v>
      </c>
      <c r="B53" s="40" t="str">
        <f>RANK(C53,$C$7:$C$90)&amp;IF(COUNTIF($C$7:$C$90,C53)&gt;1,"-"&amp;RANK(C53,$C$7:$C$90)+COUNTIF($C$7:$C$90,C53)-1,"")</f>
        <v>45-84</v>
      </c>
      <c r="C53" s="49">
        <f t="shared" si="4"/>
        <v>0</v>
      </c>
      <c r="D53" s="49">
        <f t="shared" si="5"/>
        <v>0</v>
      </c>
      <c r="E53" s="50">
        <f>'9.1'!G9</f>
        <v>0</v>
      </c>
      <c r="F53" s="51">
        <f>'9.2'!G9</f>
        <v>0</v>
      </c>
    </row>
    <row r="54" spans="1:6" s="19" customFormat="1" ht="15" customHeight="1">
      <c r="A54" s="48" t="s">
        <v>4</v>
      </c>
      <c r="B54" s="40" t="str">
        <f>RANK(C54,$C$7:$C$90)&amp;IF(COUNTIF($C$7:$C$90,C54)&gt;1,"-"&amp;RANK(C54,$C$7:$C$90)+COUNTIF($C$7:$C$90,C54)-1,"")</f>
        <v>45-84</v>
      </c>
      <c r="C54" s="49">
        <f t="shared" si="4"/>
        <v>0</v>
      </c>
      <c r="D54" s="49">
        <f t="shared" si="5"/>
        <v>0</v>
      </c>
      <c r="E54" s="50">
        <f>'9.1'!G10</f>
        <v>0</v>
      </c>
      <c r="F54" s="51">
        <f>'9.2'!G10</f>
        <v>0</v>
      </c>
    </row>
    <row r="55" spans="1:6" ht="15" customHeight="1">
      <c r="A55" s="48" t="s">
        <v>6</v>
      </c>
      <c r="B55" s="40" t="str">
        <f>RANK(C55,$C$7:$C$90)&amp;IF(COUNTIF($C$7:$C$90,C55)&gt;1,"-"&amp;RANK(C55,$C$7:$C$90)+COUNTIF($C$7:$C$90,C55)-1,"")</f>
        <v>45-84</v>
      </c>
      <c r="C55" s="49">
        <f t="shared" si="4"/>
        <v>0</v>
      </c>
      <c r="D55" s="49">
        <f t="shared" si="5"/>
        <v>0</v>
      </c>
      <c r="E55" s="50">
        <f>'9.1'!G12</f>
        <v>0</v>
      </c>
      <c r="F55" s="51">
        <f>'9.2'!G12</f>
        <v>0</v>
      </c>
    </row>
    <row r="56" spans="1:6" ht="15" customHeight="1">
      <c r="A56" s="48" t="s">
        <v>7</v>
      </c>
      <c r="B56" s="40" t="str">
        <f>RANK(C56,$C$7:$C$90)&amp;IF(COUNTIF($C$7:$C$90,C56)&gt;1,"-"&amp;RANK(C56,$C$7:$C$90)+COUNTIF($C$7:$C$90,C56)-1,"")</f>
        <v>45-84</v>
      </c>
      <c r="C56" s="49">
        <f t="shared" si="4"/>
        <v>0</v>
      </c>
      <c r="D56" s="49">
        <f t="shared" si="5"/>
        <v>0</v>
      </c>
      <c r="E56" s="50">
        <f>'9.1'!G13</f>
        <v>0</v>
      </c>
      <c r="F56" s="51">
        <f>'9.2'!G13</f>
        <v>0</v>
      </c>
    </row>
    <row r="57" spans="1:6" ht="15" customHeight="1">
      <c r="A57" s="48" t="s">
        <v>9</v>
      </c>
      <c r="B57" s="40" t="str">
        <f>RANK(C57,$C$7:$C$90)&amp;IF(COUNTIF($C$7:$C$90,C57)&gt;1,"-"&amp;RANK(C57,$C$7:$C$90)+COUNTIF($C$7:$C$90,C57)-1,"")</f>
        <v>45-84</v>
      </c>
      <c r="C57" s="49">
        <f t="shared" si="4"/>
        <v>0</v>
      </c>
      <c r="D57" s="49">
        <f t="shared" si="5"/>
        <v>0</v>
      </c>
      <c r="E57" s="50">
        <f>'9.1'!G15</f>
        <v>0</v>
      </c>
      <c r="F57" s="51">
        <f>'9.2'!G15</f>
        <v>0</v>
      </c>
    </row>
    <row r="58" spans="1:6" ht="15" customHeight="1">
      <c r="A58" s="48" t="s">
        <v>11</v>
      </c>
      <c r="B58" s="40" t="str">
        <f>RANK(C58,$C$7:$C$90)&amp;IF(COUNTIF($C$7:$C$90,C58)&gt;1,"-"&amp;RANK(C58,$C$7:$C$90)+COUNTIF($C$7:$C$90,C58)-1,"")</f>
        <v>45-84</v>
      </c>
      <c r="C58" s="49">
        <f t="shared" si="4"/>
        <v>0</v>
      </c>
      <c r="D58" s="49">
        <f t="shared" si="5"/>
        <v>0</v>
      </c>
      <c r="E58" s="50">
        <f>'9.1'!G17</f>
        <v>0</v>
      </c>
      <c r="F58" s="51">
        <f>'9.2'!G17</f>
        <v>0</v>
      </c>
    </row>
    <row r="59" spans="1:6" ht="15" customHeight="1">
      <c r="A59" s="48" t="s">
        <v>12</v>
      </c>
      <c r="B59" s="40" t="str">
        <f>RANK(C59,$C$7:$C$90)&amp;IF(COUNTIF($C$7:$C$90,C59)&gt;1,"-"&amp;RANK(C59,$C$7:$C$90)+COUNTIF($C$7:$C$90,C59)-1,"")</f>
        <v>45-84</v>
      </c>
      <c r="C59" s="49">
        <f t="shared" si="4"/>
        <v>0</v>
      </c>
      <c r="D59" s="49">
        <f t="shared" si="5"/>
        <v>0</v>
      </c>
      <c r="E59" s="50">
        <f>'9.1'!G18</f>
        <v>0</v>
      </c>
      <c r="F59" s="51">
        <f>'9.2'!G18</f>
        <v>0</v>
      </c>
    </row>
    <row r="60" spans="1:6" ht="15" customHeight="1">
      <c r="A60" s="48" t="s">
        <v>15</v>
      </c>
      <c r="B60" s="40" t="str">
        <f>RANK(C60,$C$7:$C$90)&amp;IF(COUNTIF($C$7:$C$90,C60)&gt;1,"-"&amp;RANK(C60,$C$7:$C$90)+COUNTIF($C$7:$C$90,C60)-1,"")</f>
        <v>45-84</v>
      </c>
      <c r="C60" s="49">
        <f t="shared" si="4"/>
        <v>0</v>
      </c>
      <c r="D60" s="49">
        <f t="shared" si="5"/>
        <v>0</v>
      </c>
      <c r="E60" s="50">
        <f>'9.1'!G21</f>
        <v>0</v>
      </c>
      <c r="F60" s="51">
        <f>'9.2'!G21</f>
        <v>0</v>
      </c>
    </row>
    <row r="61" spans="1:6" ht="15" customHeight="1">
      <c r="A61" s="48" t="s">
        <v>17</v>
      </c>
      <c r="B61" s="40" t="str">
        <f>RANK(C61,$C$7:$C$90)&amp;IF(COUNTIF($C$7:$C$90,C61)&gt;1,"-"&amp;RANK(C61,$C$7:$C$90)+COUNTIF($C$7:$C$90,C61)-1,"")</f>
        <v>45-84</v>
      </c>
      <c r="C61" s="49">
        <f t="shared" si="4"/>
        <v>0</v>
      </c>
      <c r="D61" s="49">
        <f t="shared" si="5"/>
        <v>0</v>
      </c>
      <c r="E61" s="50">
        <f>'9.1'!G23</f>
        <v>0</v>
      </c>
      <c r="F61" s="51">
        <f>'9.2'!G23</f>
        <v>0</v>
      </c>
    </row>
    <row r="62" spans="1:6" ht="15" customHeight="1">
      <c r="A62" s="48" t="s">
        <v>18</v>
      </c>
      <c r="B62" s="40" t="str">
        <f>RANK(C62,$C$7:$C$90)&amp;IF(COUNTIF($C$7:$C$90,C62)&gt;1,"-"&amp;RANK(C62,$C$7:$C$90)+COUNTIF($C$7:$C$90,C62)-1,"")</f>
        <v>45-84</v>
      </c>
      <c r="C62" s="49">
        <f t="shared" si="4"/>
        <v>0</v>
      </c>
      <c r="D62" s="49">
        <f t="shared" si="5"/>
        <v>0</v>
      </c>
      <c r="E62" s="50">
        <f>'9.1'!G24</f>
        <v>0</v>
      </c>
      <c r="F62" s="51">
        <f>'9.2'!G24</f>
        <v>0</v>
      </c>
    </row>
    <row r="63" spans="1:6" ht="15" customHeight="1">
      <c r="A63" s="48" t="s">
        <v>20</v>
      </c>
      <c r="B63" s="40" t="str">
        <f>RANK(C63,$C$7:$C$90)&amp;IF(COUNTIF($C$7:$C$90,C63)&gt;1,"-"&amp;RANK(C63,$C$7:$C$90)+COUNTIF($C$7:$C$90,C63)-1,"")</f>
        <v>45-84</v>
      </c>
      <c r="C63" s="49">
        <f t="shared" si="4"/>
        <v>0</v>
      </c>
      <c r="D63" s="49">
        <f t="shared" si="5"/>
        <v>0</v>
      </c>
      <c r="E63" s="50">
        <f>'9.1'!G26</f>
        <v>0</v>
      </c>
      <c r="F63" s="51">
        <f>'9.2'!G26</f>
        <v>0</v>
      </c>
    </row>
    <row r="64" spans="1:6" ht="15" customHeight="1">
      <c r="A64" s="48" t="s">
        <v>24</v>
      </c>
      <c r="B64" s="40" t="str">
        <f>RANK(C64,$C$7:$C$90)&amp;IF(COUNTIF($C$7:$C$90,C64)&gt;1,"-"&amp;RANK(C64,$C$7:$C$90)+COUNTIF($C$7:$C$90,C64)-1,"")</f>
        <v>45-84</v>
      </c>
      <c r="C64" s="49">
        <f t="shared" si="4"/>
        <v>0</v>
      </c>
      <c r="D64" s="49">
        <f t="shared" si="5"/>
        <v>0</v>
      </c>
      <c r="E64" s="50">
        <f>'9.1'!G30</f>
        <v>0</v>
      </c>
      <c r="F64" s="51">
        <f>'9.2'!G30</f>
        <v>0</v>
      </c>
    </row>
    <row r="65" spans="1:6" ht="15" customHeight="1">
      <c r="A65" s="48" t="s">
        <v>28</v>
      </c>
      <c r="B65" s="40" t="str">
        <f>RANK(C65,$C$7:$C$90)&amp;IF(COUNTIF($C$7:$C$90,C65)&gt;1,"-"&amp;RANK(C65,$C$7:$C$90)+COUNTIF($C$7:$C$90,C65)-1,"")</f>
        <v>45-84</v>
      </c>
      <c r="C65" s="49">
        <f t="shared" si="4"/>
        <v>0</v>
      </c>
      <c r="D65" s="49">
        <f t="shared" si="5"/>
        <v>0</v>
      </c>
      <c r="E65" s="50">
        <f>'9.1'!G34</f>
        <v>0</v>
      </c>
      <c r="F65" s="51">
        <f>'9.2'!G34</f>
        <v>0</v>
      </c>
    </row>
    <row r="66" spans="1:6" ht="15" customHeight="1">
      <c r="A66" s="48" t="s">
        <v>33</v>
      </c>
      <c r="B66" s="40" t="str">
        <f>RANK(C66,$C$7:$C$90)&amp;IF(COUNTIF($C$7:$C$90,C66)&gt;1,"-"&amp;RANK(C66,$C$7:$C$90)+COUNTIF($C$7:$C$90,C66)-1,"")</f>
        <v>45-84</v>
      </c>
      <c r="C66" s="49">
        <f t="shared" si="4"/>
        <v>0</v>
      </c>
      <c r="D66" s="49">
        <f t="shared" si="5"/>
        <v>0</v>
      </c>
      <c r="E66" s="50">
        <f>'9.1'!G39</f>
        <v>0</v>
      </c>
      <c r="F66" s="51">
        <f>'9.2'!G39</f>
        <v>0</v>
      </c>
    </row>
    <row r="67" spans="1:6" ht="15" customHeight="1">
      <c r="A67" s="48" t="s">
        <v>35</v>
      </c>
      <c r="B67" s="40" t="str">
        <f>RANK(C67,$C$7:$C$90)&amp;IF(COUNTIF($C$7:$C$90,C67)&gt;1,"-"&amp;RANK(C67,$C$7:$C$90)+COUNTIF($C$7:$C$90,C67)-1,"")</f>
        <v>45-84</v>
      </c>
      <c r="C67" s="49">
        <f t="shared" si="4"/>
        <v>0</v>
      </c>
      <c r="D67" s="49">
        <f t="shared" si="5"/>
        <v>0</v>
      </c>
      <c r="E67" s="50">
        <f>'9.1'!G42</f>
        <v>0</v>
      </c>
      <c r="F67" s="51">
        <f>'9.2'!G42</f>
        <v>0</v>
      </c>
    </row>
    <row r="68" spans="1:6" ht="15" customHeight="1">
      <c r="A68" s="48" t="s">
        <v>36</v>
      </c>
      <c r="B68" s="40" t="str">
        <f>RANK(C68,$C$7:$C$90)&amp;IF(COUNTIF($C$7:$C$90,C68)&gt;1,"-"&amp;RANK(C68,$C$7:$C$90)+COUNTIF($C$7:$C$90,C68)-1,"")</f>
        <v>45-84</v>
      </c>
      <c r="C68" s="49">
        <f t="shared" si="4"/>
        <v>0</v>
      </c>
      <c r="D68" s="49">
        <f t="shared" si="5"/>
        <v>0</v>
      </c>
      <c r="E68" s="50">
        <f>'9.1'!G43</f>
        <v>0</v>
      </c>
      <c r="F68" s="51">
        <f>'9.2'!G43</f>
        <v>0</v>
      </c>
    </row>
    <row r="69" spans="1:6" ht="15" customHeight="1">
      <c r="A69" s="48" t="s">
        <v>37</v>
      </c>
      <c r="B69" s="40" t="str">
        <f>RANK(C69,$C$7:$C$90)&amp;IF(COUNTIF($C$7:$C$90,C69)&gt;1,"-"&amp;RANK(C69,$C$7:$C$90)+COUNTIF($C$7:$C$90,C69)-1,"")</f>
        <v>45-84</v>
      </c>
      <c r="C69" s="49">
        <f t="shared" si="4"/>
        <v>0</v>
      </c>
      <c r="D69" s="49">
        <f t="shared" si="5"/>
        <v>0</v>
      </c>
      <c r="E69" s="50">
        <f>'9.1'!G44</f>
        <v>0</v>
      </c>
      <c r="F69" s="51">
        <f>'9.2'!G44</f>
        <v>0</v>
      </c>
    </row>
    <row r="70" spans="1:6" ht="15" customHeight="1">
      <c r="A70" s="48" t="s">
        <v>196</v>
      </c>
      <c r="B70" s="40" t="str">
        <f>RANK(C70,$C$7:$C$90)&amp;IF(COUNTIF($C$7:$C$90,C70)&gt;1,"-"&amp;RANK(C70,$C$7:$C$90)+COUNTIF($C$7:$C$90,C70)-1,"")</f>
        <v>45-84</v>
      </c>
      <c r="C70" s="49">
        <f t="shared" si="4"/>
        <v>0</v>
      </c>
      <c r="D70" s="49">
        <f t="shared" si="5"/>
        <v>0</v>
      </c>
      <c r="E70" s="50">
        <f>'9.1'!G45</f>
        <v>0</v>
      </c>
      <c r="F70" s="51">
        <f>'9.2'!G45</f>
        <v>0</v>
      </c>
    </row>
    <row r="71" spans="1:6" ht="15" customHeight="1">
      <c r="A71" s="48" t="s">
        <v>39</v>
      </c>
      <c r="B71" s="40" t="str">
        <f>RANK(C71,$C$7:$C$90)&amp;IF(COUNTIF($C$7:$C$90,C71)&gt;1,"-"&amp;RANK(C71,$C$7:$C$90)+COUNTIF($C$7:$C$90,C71)-1,"")</f>
        <v>45-84</v>
      </c>
      <c r="C71" s="49">
        <f t="shared" si="4"/>
        <v>0</v>
      </c>
      <c r="D71" s="49">
        <f t="shared" si="5"/>
        <v>0</v>
      </c>
      <c r="E71" s="50">
        <f>'9.1'!G47</f>
        <v>0</v>
      </c>
      <c r="F71" s="51">
        <f>'9.2'!G47</f>
        <v>0</v>
      </c>
    </row>
    <row r="72" spans="1:6" ht="15" customHeight="1">
      <c r="A72" s="48" t="s">
        <v>90</v>
      </c>
      <c r="B72" s="40" t="str">
        <f>RANK(C72,$C$7:$C$90)&amp;IF(COUNTIF($C$7:$C$90,C72)&gt;1,"-"&amp;RANK(C72,$C$7:$C$90)+COUNTIF($C$7:$C$90,C72)-1,"")</f>
        <v>45-84</v>
      </c>
      <c r="C72" s="49">
        <f t="shared" si="4"/>
        <v>0</v>
      </c>
      <c r="D72" s="49">
        <f t="shared" si="5"/>
        <v>0</v>
      </c>
      <c r="E72" s="50">
        <f>'9.1'!G51</f>
        <v>0</v>
      </c>
      <c r="F72" s="51">
        <f>'9.2'!G51</f>
        <v>0</v>
      </c>
    </row>
    <row r="73" spans="1:6" ht="15" customHeight="1">
      <c r="A73" s="48" t="s">
        <v>43</v>
      </c>
      <c r="B73" s="40" t="str">
        <f>RANK(C73,$C$7:$C$90)&amp;IF(COUNTIF($C$7:$C$90,C73)&gt;1,"-"&amp;RANK(C73,$C$7:$C$90)+COUNTIF($C$7:$C$90,C73)-1,"")</f>
        <v>45-84</v>
      </c>
      <c r="C73" s="49">
        <f t="shared" si="4"/>
        <v>0</v>
      </c>
      <c r="D73" s="49">
        <f t="shared" si="5"/>
        <v>0</v>
      </c>
      <c r="E73" s="50">
        <f>'9.1'!G52</f>
        <v>0</v>
      </c>
      <c r="F73" s="51">
        <f>'9.2'!G52</f>
        <v>0</v>
      </c>
    </row>
    <row r="74" spans="1:6" ht="15" customHeight="1">
      <c r="A74" s="48" t="s">
        <v>47</v>
      </c>
      <c r="B74" s="40" t="str">
        <f>RANK(C74,$C$7:$C$90)&amp;IF(COUNTIF($C$7:$C$90,C74)&gt;1,"-"&amp;RANK(C74,$C$7:$C$90)+COUNTIF($C$7:$C$90,C74)-1,"")</f>
        <v>45-84</v>
      </c>
      <c r="C74" s="49">
        <f t="shared" si="4"/>
        <v>0</v>
      </c>
      <c r="D74" s="49">
        <f t="shared" si="5"/>
        <v>0</v>
      </c>
      <c r="E74" s="50">
        <f>'9.1'!G56</f>
        <v>0</v>
      </c>
      <c r="F74" s="51">
        <f>'9.2'!G56</f>
        <v>0</v>
      </c>
    </row>
    <row r="75" spans="1:6" ht="15" customHeight="1">
      <c r="A75" s="48" t="s">
        <v>48</v>
      </c>
      <c r="B75" s="40" t="str">
        <f>RANK(C75,$C$7:$C$90)&amp;IF(COUNTIF($C$7:$C$90,C75)&gt;1,"-"&amp;RANK(C75,$C$7:$C$90)+COUNTIF($C$7:$C$90,C75)-1,"")</f>
        <v>45-84</v>
      </c>
      <c r="C75" s="49">
        <f t="shared" si="4"/>
        <v>0</v>
      </c>
      <c r="D75" s="49">
        <f t="shared" si="5"/>
        <v>0</v>
      </c>
      <c r="E75" s="50">
        <f>'9.1'!G57</f>
        <v>0</v>
      </c>
      <c r="F75" s="51">
        <f>'9.2'!G57</f>
        <v>0</v>
      </c>
    </row>
    <row r="76" spans="1:6" ht="15" customHeight="1">
      <c r="A76" s="48" t="s">
        <v>50</v>
      </c>
      <c r="B76" s="40" t="str">
        <f>RANK(C76,$C$7:$C$90)&amp;IF(COUNTIF($C$7:$C$90,C76)&gt;1,"-"&amp;RANK(C76,$C$7:$C$90)+COUNTIF($C$7:$C$90,C76)-1,"")</f>
        <v>45-84</v>
      </c>
      <c r="C76" s="49">
        <f t="shared" si="4"/>
        <v>0</v>
      </c>
      <c r="D76" s="49">
        <f t="shared" si="5"/>
        <v>0</v>
      </c>
      <c r="E76" s="50">
        <f>'9.1'!G59</f>
        <v>0</v>
      </c>
      <c r="F76" s="51">
        <f>'9.2'!G59</f>
        <v>0</v>
      </c>
    </row>
    <row r="77" spans="1:6" ht="15" customHeight="1">
      <c r="A77" s="48" t="s">
        <v>52</v>
      </c>
      <c r="B77" s="40" t="str">
        <f>RANK(C77,$C$7:$C$90)&amp;IF(COUNTIF($C$7:$C$90,C77)&gt;1,"-"&amp;RANK(C77,$C$7:$C$90)+COUNTIF($C$7:$C$90,C77)-1,"")</f>
        <v>45-84</v>
      </c>
      <c r="C77" s="49">
        <f t="shared" si="4"/>
        <v>0</v>
      </c>
      <c r="D77" s="49">
        <f t="shared" si="5"/>
        <v>0</v>
      </c>
      <c r="E77" s="50">
        <f>'9.1'!G61</f>
        <v>0</v>
      </c>
      <c r="F77" s="51">
        <f>'9.2'!G61</f>
        <v>0</v>
      </c>
    </row>
    <row r="78" spans="1:6" ht="15" customHeight="1">
      <c r="A78" s="48" t="s">
        <v>53</v>
      </c>
      <c r="B78" s="40" t="str">
        <f>RANK(C78,$C$7:$C$90)&amp;IF(COUNTIF($C$7:$C$90,C78)&gt;1,"-"&amp;RANK(C78,$C$7:$C$90)+COUNTIF($C$7:$C$90,C78)-1,"")</f>
        <v>45-84</v>
      </c>
      <c r="C78" s="49">
        <f t="shared" si="4"/>
        <v>0</v>
      </c>
      <c r="D78" s="49">
        <f t="shared" si="5"/>
        <v>0</v>
      </c>
      <c r="E78" s="50">
        <f>'9.1'!G62</f>
        <v>0</v>
      </c>
      <c r="F78" s="51">
        <f>'9.2'!G62</f>
        <v>0</v>
      </c>
    </row>
    <row r="79" spans="1:6" ht="15" customHeight="1">
      <c r="A79" s="48" t="s">
        <v>57</v>
      </c>
      <c r="B79" s="40" t="str">
        <f>RANK(C79,$C$7:$C$90)&amp;IF(COUNTIF($C$7:$C$90,C79)&gt;1,"-"&amp;RANK(C79,$C$7:$C$90)+COUNTIF($C$7:$C$90,C79)-1,"")</f>
        <v>45-84</v>
      </c>
      <c r="C79" s="49">
        <f t="shared" si="4"/>
        <v>0</v>
      </c>
      <c r="D79" s="49">
        <f t="shared" si="5"/>
        <v>0</v>
      </c>
      <c r="E79" s="50">
        <f>'9.1'!G66</f>
        <v>0</v>
      </c>
      <c r="F79" s="51">
        <f>'9.2'!G66</f>
        <v>0</v>
      </c>
    </row>
    <row r="80" spans="1:6" ht="15" customHeight="1">
      <c r="A80" s="48" t="s">
        <v>61</v>
      </c>
      <c r="B80" s="40" t="str">
        <f>RANK(C80,$C$7:$C$90)&amp;IF(COUNTIF($C$7:$C$90,C80)&gt;1,"-"&amp;RANK(C80,$C$7:$C$90)+COUNTIF($C$7:$C$90,C80)-1,"")</f>
        <v>45-84</v>
      </c>
      <c r="C80" s="49">
        <f t="shared" si="4"/>
        <v>0</v>
      </c>
      <c r="D80" s="49">
        <f t="shared" si="5"/>
        <v>0</v>
      </c>
      <c r="E80" s="50">
        <f>'9.1'!G70</f>
        <v>0</v>
      </c>
      <c r="F80" s="51">
        <f>'9.2'!G70</f>
        <v>0</v>
      </c>
    </row>
    <row r="81" spans="1:6" ht="15" customHeight="1">
      <c r="A81" s="48" t="s">
        <v>63</v>
      </c>
      <c r="B81" s="40" t="str">
        <f>RANK(C81,$C$7:$C$90)&amp;IF(COUNTIF($C$7:$C$90,C81)&gt;1,"-"&amp;RANK(C81,$C$7:$C$90)+COUNTIF($C$7:$C$90,C81)-1,"")</f>
        <v>45-84</v>
      </c>
      <c r="C81" s="49">
        <f t="shared" si="4"/>
        <v>0</v>
      </c>
      <c r="D81" s="49">
        <f t="shared" si="5"/>
        <v>0</v>
      </c>
      <c r="E81" s="50">
        <f>'9.1'!G72</f>
        <v>0</v>
      </c>
      <c r="F81" s="51">
        <f>'9.2'!G72</f>
        <v>0</v>
      </c>
    </row>
    <row r="82" spans="1:6" ht="15" customHeight="1">
      <c r="A82" s="48" t="s">
        <v>64</v>
      </c>
      <c r="B82" s="40" t="str">
        <f>RANK(C82,$C$7:$C$90)&amp;IF(COUNTIF($C$7:$C$90,C82)&gt;1,"-"&amp;RANK(C82,$C$7:$C$90)+COUNTIF($C$7:$C$90,C82)-1,"")</f>
        <v>45-84</v>
      </c>
      <c r="C82" s="49">
        <f t="shared" si="4"/>
        <v>0</v>
      </c>
      <c r="D82" s="49">
        <f t="shared" si="5"/>
        <v>0</v>
      </c>
      <c r="E82" s="50">
        <f>'9.1'!G73</f>
        <v>0</v>
      </c>
      <c r="F82" s="51">
        <f>'9.2'!G73</f>
        <v>0</v>
      </c>
    </row>
    <row r="83" spans="1:6" ht="15" customHeight="1">
      <c r="A83" s="48" t="s">
        <v>70</v>
      </c>
      <c r="B83" s="40" t="str">
        <f>RANK(C83,$C$7:$C$90)&amp;IF(COUNTIF($C$7:$C$90,C83)&gt;1,"-"&amp;RANK(C83,$C$7:$C$90)+COUNTIF($C$7:$C$90,C83)-1,"")</f>
        <v>45-84</v>
      </c>
      <c r="C83" s="49">
        <f t="shared" si="4"/>
        <v>0</v>
      </c>
      <c r="D83" s="49">
        <f t="shared" si="5"/>
        <v>0</v>
      </c>
      <c r="E83" s="50">
        <f>'9.1'!G78</f>
        <v>0</v>
      </c>
      <c r="F83" s="51">
        <f>'9.2'!G78</f>
        <v>0</v>
      </c>
    </row>
    <row r="84" spans="1:6" ht="15" customHeight="1">
      <c r="A84" s="48" t="s">
        <v>79</v>
      </c>
      <c r="B84" s="40" t="str">
        <f>RANK(C84,$C$7:$C$90)&amp;IF(COUNTIF($C$7:$C$90,C84)&gt;1,"-"&amp;RANK(C84,$C$7:$C$90)+COUNTIF($C$7:$C$90,C84)-1,"")</f>
        <v>45-84</v>
      </c>
      <c r="C84" s="49">
        <f t="shared" si="4"/>
        <v>0</v>
      </c>
      <c r="D84" s="49">
        <f t="shared" si="5"/>
        <v>0</v>
      </c>
      <c r="E84" s="50">
        <f>'9.1'!G86</f>
        <v>0</v>
      </c>
      <c r="F84" s="51">
        <f>'9.2'!G86</f>
        <v>0</v>
      </c>
    </row>
    <row r="85" spans="1:6" ht="15" customHeight="1">
      <c r="A85" s="48" t="s">
        <v>81</v>
      </c>
      <c r="B85" s="40" t="str">
        <f>RANK(C85,$C$7:$C$90)&amp;IF(COUNTIF($C$7:$C$90,C85)&gt;1,"-"&amp;RANK(C85,$C$7:$C$90)+COUNTIF($C$7:$C$90,C85)-1,"")</f>
        <v>45-84</v>
      </c>
      <c r="C85" s="49">
        <f t="shared" si="4"/>
        <v>0</v>
      </c>
      <c r="D85" s="49">
        <f t="shared" si="5"/>
        <v>0</v>
      </c>
      <c r="E85" s="50">
        <f>'9.1'!G89</f>
        <v>0</v>
      </c>
      <c r="F85" s="51">
        <f>'9.2'!G89</f>
        <v>0</v>
      </c>
    </row>
    <row r="86" spans="1:6" ht="15" customHeight="1">
      <c r="A86" s="48" t="s">
        <v>73</v>
      </c>
      <c r="B86" s="40" t="str">
        <f>RANK(C86,$C$7:$C$90)&amp;IF(COUNTIF($C$7:$C$90,C86)&gt;1,"-"&amp;RANK(C86,$C$7:$C$90)+COUNTIF($C$7:$C$90,C86)-1,"")</f>
        <v>45-84</v>
      </c>
      <c r="C86" s="49">
        <f t="shared" si="4"/>
        <v>0</v>
      </c>
      <c r="D86" s="49">
        <f t="shared" si="5"/>
        <v>0</v>
      </c>
      <c r="E86" s="50">
        <f>'9.1'!G90</f>
        <v>0</v>
      </c>
      <c r="F86" s="51">
        <f>'9.2'!G90</f>
        <v>0</v>
      </c>
    </row>
    <row r="87" spans="1:6" ht="15" customHeight="1">
      <c r="A87" s="48" t="s">
        <v>83</v>
      </c>
      <c r="B87" s="40" t="str">
        <f>RANK(C87,$C$7:$C$90)&amp;IF(COUNTIF($C$7:$C$90,C87)&gt;1,"-"&amp;RANK(C87,$C$7:$C$90)+COUNTIF($C$7:$C$90,C87)-1,"")</f>
        <v>45-84</v>
      </c>
      <c r="C87" s="49">
        <f t="shared" si="4"/>
        <v>0</v>
      </c>
      <c r="D87" s="49">
        <f t="shared" si="5"/>
        <v>0</v>
      </c>
      <c r="E87" s="50">
        <f>'9.1'!G92</f>
        <v>0</v>
      </c>
      <c r="F87" s="51">
        <f>'9.2'!G92</f>
        <v>0</v>
      </c>
    </row>
    <row r="88" spans="1:6" ht="15" customHeight="1">
      <c r="A88" s="48" t="s">
        <v>86</v>
      </c>
      <c r="B88" s="40" t="str">
        <f>RANK(C88,$C$7:$C$90)&amp;IF(COUNTIF($C$7:$C$90,C88)&gt;1,"-"&amp;RANK(C88,$C$7:$C$90)+COUNTIF($C$7:$C$90,C88)-1,"")</f>
        <v>45-84</v>
      </c>
      <c r="C88" s="49">
        <f t="shared" si="4"/>
        <v>0</v>
      </c>
      <c r="D88" s="49">
        <f t="shared" si="5"/>
        <v>0</v>
      </c>
      <c r="E88" s="50">
        <f>'9.1'!G95</f>
        <v>0</v>
      </c>
      <c r="F88" s="51">
        <f>'9.2'!G95</f>
        <v>0</v>
      </c>
    </row>
    <row r="89" spans="1:6" ht="15.75" customHeight="1">
      <c r="A89" s="48" t="s">
        <v>88</v>
      </c>
      <c r="B89" s="40" t="str">
        <f>RANK(C89,$C$7:$C$90)&amp;IF(COUNTIF($C$7:$C$90,C89)&gt;1,"-"&amp;RANK(C89,$C$7:$C$90)+COUNTIF($C$7:$C$90,C89)-1,"")</f>
        <v>45-84</v>
      </c>
      <c r="C89" s="49">
        <f t="shared" si="4"/>
        <v>0</v>
      </c>
      <c r="D89" s="49">
        <f t="shared" si="5"/>
        <v>0</v>
      </c>
      <c r="E89" s="50">
        <f>'9.1'!G97</f>
        <v>0</v>
      </c>
      <c r="F89" s="51">
        <f>'9.2'!G97</f>
        <v>0</v>
      </c>
    </row>
    <row r="90" spans="1:6" ht="15.75" customHeight="1">
      <c r="A90" s="48" t="s">
        <v>89</v>
      </c>
      <c r="B90" s="40" t="str">
        <f>RANK(C90,$C$7:$C$90)&amp;IF(COUNTIF($C$7:$C$90,C90)&gt;1,"-"&amp;RANK(C90,$C$7:$C$90)+COUNTIF($C$7:$C$90,C90)-1,"")</f>
        <v>45-84</v>
      </c>
      <c r="C90" s="49">
        <f t="shared" si="4"/>
        <v>0</v>
      </c>
      <c r="D90" s="49">
        <f t="shared" si="5"/>
        <v>0</v>
      </c>
      <c r="E90" s="50">
        <f>'9.1'!G98</f>
        <v>0</v>
      </c>
      <c r="F90" s="51">
        <f>'9.2'!G98</f>
        <v>0</v>
      </c>
    </row>
    <row r="91" ht="15">
      <c r="D91" s="39"/>
    </row>
    <row r="92" ht="15">
      <c r="D92" s="52"/>
    </row>
  </sheetData>
  <sheetProtection/>
  <mergeCells count="2">
    <mergeCell ref="A1:F1"/>
    <mergeCell ref="A2:F2"/>
  </mergeCells>
  <printOptions/>
  <pageMargins left="0.7086614173228347" right="0.7086614173228347" top="0.7874015748031497" bottom="0.7874015748031497" header="0.4330708661417323" footer="0.4330708661417323"/>
  <pageSetup fitToHeight="3" fitToWidth="1" horizontalDpi="600" verticalDpi="600" orientation="landscape" paperSize="9" scale="76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80" workbookViewId="0" topLeftCell="A1">
      <pane ySplit="3" topLeftCell="A76" activePane="bottomLeft" state="frozen"/>
      <selection pane="topLeft" activeCell="A1" sqref="A1"/>
      <selection pane="bottomLeft" activeCell="A100" sqref="A100"/>
    </sheetView>
  </sheetViews>
  <sheetFormatPr defaultColWidth="9.140625" defaultRowHeight="15"/>
  <cols>
    <col min="1" max="1" width="33.421875" style="18" customWidth="1"/>
    <col min="2" max="2" width="12.140625" style="18" customWidth="1"/>
    <col min="3" max="3" width="12.7109375" style="18" customWidth="1"/>
    <col min="4" max="4" width="13.140625" style="18" customWidth="1"/>
    <col min="5" max="5" width="11.00390625" style="18" customWidth="1"/>
    <col min="6" max="6" width="18.00390625" style="18" customWidth="1"/>
    <col min="7" max="7" width="17.28125" style="18" customWidth="1"/>
    <col min="8" max="16384" width="9.140625" style="18" customWidth="1"/>
  </cols>
  <sheetData>
    <row r="1" spans="1:7" ht="23.25" customHeight="1">
      <c r="A1" s="104" t="s">
        <v>205</v>
      </c>
      <c r="B1" s="105"/>
      <c r="C1" s="105"/>
      <c r="D1" s="105"/>
      <c r="E1" s="105"/>
      <c r="F1" s="105"/>
      <c r="G1" s="105"/>
    </row>
    <row r="2" spans="1:7" ht="14.25" customHeight="1">
      <c r="A2" s="106" t="s">
        <v>355</v>
      </c>
      <c r="B2" s="107"/>
      <c r="C2" s="107"/>
      <c r="D2" s="107"/>
      <c r="E2" s="107"/>
      <c r="F2" s="107"/>
      <c r="G2" s="107"/>
    </row>
    <row r="3" spans="1:7" ht="120" customHeight="1">
      <c r="A3" s="45" t="s">
        <v>204</v>
      </c>
      <c r="B3" s="38" t="s">
        <v>203</v>
      </c>
      <c r="C3" s="38" t="s">
        <v>202</v>
      </c>
      <c r="D3" s="38" t="s">
        <v>208</v>
      </c>
      <c r="E3" s="38" t="s">
        <v>209</v>
      </c>
      <c r="F3" s="45" t="str">
        <f>'9.1'!B3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G3" s="45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7" ht="15" customHeight="1">
      <c r="A4" s="42" t="s">
        <v>201</v>
      </c>
      <c r="B4" s="44" t="s">
        <v>200</v>
      </c>
      <c r="C4" s="44" t="s">
        <v>200</v>
      </c>
      <c r="D4" s="44" t="s">
        <v>199</v>
      </c>
      <c r="E4" s="44" t="s">
        <v>198</v>
      </c>
      <c r="F4" s="42" t="s">
        <v>198</v>
      </c>
      <c r="G4" s="41" t="s">
        <v>198</v>
      </c>
    </row>
    <row r="5" spans="1:7" ht="15" customHeight="1">
      <c r="A5" s="42" t="s">
        <v>197</v>
      </c>
      <c r="B5" s="43"/>
      <c r="C5" s="43"/>
      <c r="D5" s="43"/>
      <c r="E5" s="43">
        <f>SUM(F5:G5)</f>
        <v>4</v>
      </c>
      <c r="F5" s="42">
        <v>2</v>
      </c>
      <c r="G5" s="41">
        <v>2</v>
      </c>
    </row>
    <row r="6" spans="1:7" ht="15" customHeight="1">
      <c r="A6" s="57" t="s">
        <v>0</v>
      </c>
      <c r="B6" s="72"/>
      <c r="C6" s="72"/>
      <c r="D6" s="72"/>
      <c r="E6" s="72"/>
      <c r="F6" s="72"/>
      <c r="G6" s="73"/>
    </row>
    <row r="7" spans="1:7" ht="15" customHeight="1">
      <c r="A7" s="48" t="s">
        <v>1</v>
      </c>
      <c r="B7" s="40" t="str">
        <f aca="true" t="shared" si="0" ref="B7:B24">RANK(D7,$D$7:$D$98)&amp;IF(COUNTIF($D$7:$D$98,D7)&gt;1,"-"&amp;RANK(D7,$D$7:$D$98)+COUNTIF($D$7:$D$98,D7)-1,"")</f>
        <v>46-85</v>
      </c>
      <c r="C7" s="40" t="str">
        <f aca="true" t="shared" si="1" ref="C7:C24">RANK(D7,$D$7:$D$24)&amp;IF(COUNTIF($D$7:$D$24,D7)&gt;1,"-"&amp;RANK(D7,$D$7:$D$24)+COUNTIF($D$7:$D$24,D7)-1,"")</f>
        <v>7-18</v>
      </c>
      <c r="D7" s="49">
        <f>E7/$E$5*100</f>
        <v>0</v>
      </c>
      <c r="E7" s="49">
        <f>SUM(F7:G7)</f>
        <v>0</v>
      </c>
      <c r="F7" s="50">
        <f>'9.1'!G7</f>
        <v>0</v>
      </c>
      <c r="G7" s="51">
        <f>'9.2'!G7</f>
        <v>0</v>
      </c>
    </row>
    <row r="8" spans="1:7" ht="15" customHeight="1">
      <c r="A8" s="48" t="s">
        <v>2</v>
      </c>
      <c r="B8" s="40" t="str">
        <f t="shared" si="0"/>
        <v>46-85</v>
      </c>
      <c r="C8" s="40" t="str">
        <f t="shared" si="1"/>
        <v>7-18</v>
      </c>
      <c r="D8" s="49">
        <f aca="true" t="shared" si="2" ref="D8:D71">E8/$E$5*100</f>
        <v>0</v>
      </c>
      <c r="E8" s="49">
        <f aca="true" t="shared" si="3" ref="E8:E71">SUM(F8:G8)</f>
        <v>0</v>
      </c>
      <c r="F8" s="50">
        <f>'9.1'!G8</f>
        <v>0</v>
      </c>
      <c r="G8" s="51">
        <f>'9.2'!G8</f>
        <v>0</v>
      </c>
    </row>
    <row r="9" spans="1:7" ht="15" customHeight="1">
      <c r="A9" s="48" t="s">
        <v>3</v>
      </c>
      <c r="B9" s="40" t="str">
        <f t="shared" si="0"/>
        <v>46-85</v>
      </c>
      <c r="C9" s="40" t="str">
        <f t="shared" si="1"/>
        <v>7-18</v>
      </c>
      <c r="D9" s="49">
        <f t="shared" si="2"/>
        <v>0</v>
      </c>
      <c r="E9" s="49">
        <f t="shared" si="3"/>
        <v>0</v>
      </c>
      <c r="F9" s="50">
        <f>'9.1'!G9</f>
        <v>0</v>
      </c>
      <c r="G9" s="51">
        <f>'9.2'!G9</f>
        <v>0</v>
      </c>
    </row>
    <row r="10" spans="1:7" ht="15" customHeight="1">
      <c r="A10" s="48" t="s">
        <v>4</v>
      </c>
      <c r="B10" s="40" t="str">
        <f t="shared" si="0"/>
        <v>46-85</v>
      </c>
      <c r="C10" s="40" t="str">
        <f t="shared" si="1"/>
        <v>7-18</v>
      </c>
      <c r="D10" s="49">
        <f t="shared" si="2"/>
        <v>0</v>
      </c>
      <c r="E10" s="49">
        <f t="shared" si="3"/>
        <v>0</v>
      </c>
      <c r="F10" s="50">
        <f>'9.1'!G10</f>
        <v>0</v>
      </c>
      <c r="G10" s="51">
        <f>'9.2'!G10</f>
        <v>0</v>
      </c>
    </row>
    <row r="11" spans="1:7" ht="15" customHeight="1">
      <c r="A11" s="48" t="s">
        <v>5</v>
      </c>
      <c r="B11" s="40" t="str">
        <f t="shared" si="0"/>
        <v>1-8</v>
      </c>
      <c r="C11" s="40" t="str">
        <f t="shared" si="1"/>
        <v>1-2</v>
      </c>
      <c r="D11" s="49">
        <f t="shared" si="2"/>
        <v>100</v>
      </c>
      <c r="E11" s="49">
        <f t="shared" si="3"/>
        <v>4</v>
      </c>
      <c r="F11" s="50">
        <f>'9.1'!G11</f>
        <v>2</v>
      </c>
      <c r="G11" s="51">
        <f>'9.2'!G11</f>
        <v>2</v>
      </c>
    </row>
    <row r="12" spans="1:7" ht="15" customHeight="1">
      <c r="A12" s="48" t="s">
        <v>6</v>
      </c>
      <c r="B12" s="40" t="str">
        <f t="shared" si="0"/>
        <v>46-85</v>
      </c>
      <c r="C12" s="40" t="str">
        <f t="shared" si="1"/>
        <v>7-18</v>
      </c>
      <c r="D12" s="49">
        <f t="shared" si="2"/>
        <v>0</v>
      </c>
      <c r="E12" s="49">
        <f t="shared" si="3"/>
        <v>0</v>
      </c>
      <c r="F12" s="50">
        <f>'9.1'!G12</f>
        <v>0</v>
      </c>
      <c r="G12" s="51">
        <f>'9.2'!G12</f>
        <v>0</v>
      </c>
    </row>
    <row r="13" spans="1:7" ht="15" customHeight="1">
      <c r="A13" s="48" t="s">
        <v>7</v>
      </c>
      <c r="B13" s="40" t="str">
        <f t="shared" si="0"/>
        <v>46-85</v>
      </c>
      <c r="C13" s="40" t="str">
        <f t="shared" si="1"/>
        <v>7-18</v>
      </c>
      <c r="D13" s="49">
        <f t="shared" si="2"/>
        <v>0</v>
      </c>
      <c r="E13" s="49">
        <f t="shared" si="3"/>
        <v>0</v>
      </c>
      <c r="F13" s="50">
        <f>'9.1'!G13</f>
        <v>0</v>
      </c>
      <c r="G13" s="51">
        <f>'9.2'!G13</f>
        <v>0</v>
      </c>
    </row>
    <row r="14" spans="1:7" s="19" customFormat="1" ht="15" customHeight="1">
      <c r="A14" s="48" t="s">
        <v>8</v>
      </c>
      <c r="B14" s="40" t="str">
        <f t="shared" si="0"/>
        <v>10-41</v>
      </c>
      <c r="C14" s="40" t="str">
        <f t="shared" si="1"/>
        <v>3-5</v>
      </c>
      <c r="D14" s="49">
        <f t="shared" si="2"/>
        <v>50</v>
      </c>
      <c r="E14" s="49">
        <f t="shared" si="3"/>
        <v>2</v>
      </c>
      <c r="F14" s="50">
        <f>'9.1'!G14</f>
        <v>2</v>
      </c>
      <c r="G14" s="51">
        <f>'9.2'!G14</f>
        <v>0</v>
      </c>
    </row>
    <row r="15" spans="1:7" ht="15" customHeight="1">
      <c r="A15" s="48" t="s">
        <v>9</v>
      </c>
      <c r="B15" s="40" t="str">
        <f t="shared" si="0"/>
        <v>46-85</v>
      </c>
      <c r="C15" s="40" t="str">
        <f t="shared" si="1"/>
        <v>7-18</v>
      </c>
      <c r="D15" s="49">
        <f t="shared" si="2"/>
        <v>0</v>
      </c>
      <c r="E15" s="49">
        <f t="shared" si="3"/>
        <v>0</v>
      </c>
      <c r="F15" s="50">
        <f>'9.1'!G15</f>
        <v>0</v>
      </c>
      <c r="G15" s="51">
        <f>'9.2'!G15</f>
        <v>0</v>
      </c>
    </row>
    <row r="16" spans="1:7" ht="15" customHeight="1">
      <c r="A16" s="48" t="s">
        <v>10</v>
      </c>
      <c r="B16" s="40" t="str">
        <f t="shared" si="0"/>
        <v>1-8</v>
      </c>
      <c r="C16" s="40" t="str">
        <f t="shared" si="1"/>
        <v>1-2</v>
      </c>
      <c r="D16" s="49">
        <f t="shared" si="2"/>
        <v>100</v>
      </c>
      <c r="E16" s="49">
        <f t="shared" si="3"/>
        <v>4</v>
      </c>
      <c r="F16" s="50">
        <f>'9.1'!G16</f>
        <v>2</v>
      </c>
      <c r="G16" s="51">
        <f>'9.2'!G16</f>
        <v>2</v>
      </c>
    </row>
    <row r="17" spans="1:7" ht="15" customHeight="1">
      <c r="A17" s="48" t="s">
        <v>11</v>
      </c>
      <c r="B17" s="40" t="str">
        <f t="shared" si="0"/>
        <v>46-85</v>
      </c>
      <c r="C17" s="40" t="str">
        <f t="shared" si="1"/>
        <v>7-18</v>
      </c>
      <c r="D17" s="49">
        <f t="shared" si="2"/>
        <v>0</v>
      </c>
      <c r="E17" s="49">
        <f t="shared" si="3"/>
        <v>0</v>
      </c>
      <c r="F17" s="50">
        <f>'9.1'!G17</f>
        <v>0</v>
      </c>
      <c r="G17" s="51">
        <f>'9.2'!G17</f>
        <v>0</v>
      </c>
    </row>
    <row r="18" spans="1:7" s="19" customFormat="1" ht="15" customHeight="1">
      <c r="A18" s="48" t="s">
        <v>12</v>
      </c>
      <c r="B18" s="40" t="str">
        <f t="shared" si="0"/>
        <v>46-85</v>
      </c>
      <c r="C18" s="40" t="str">
        <f t="shared" si="1"/>
        <v>7-18</v>
      </c>
      <c r="D18" s="49">
        <f t="shared" si="2"/>
        <v>0</v>
      </c>
      <c r="E18" s="49">
        <f t="shared" si="3"/>
        <v>0</v>
      </c>
      <c r="F18" s="50">
        <f>'9.1'!G18</f>
        <v>0</v>
      </c>
      <c r="G18" s="51">
        <f>'9.2'!G18</f>
        <v>0</v>
      </c>
    </row>
    <row r="19" spans="1:7" ht="15" customHeight="1">
      <c r="A19" s="48" t="s">
        <v>13</v>
      </c>
      <c r="B19" s="40" t="str">
        <f t="shared" si="0"/>
        <v>10-41</v>
      </c>
      <c r="C19" s="40" t="str">
        <f t="shared" si="1"/>
        <v>3-5</v>
      </c>
      <c r="D19" s="49">
        <f t="shared" si="2"/>
        <v>50</v>
      </c>
      <c r="E19" s="49">
        <f t="shared" si="3"/>
        <v>2</v>
      </c>
      <c r="F19" s="50">
        <f>'9.1'!G19</f>
        <v>2</v>
      </c>
      <c r="G19" s="51">
        <f>'9.2'!G19</f>
        <v>0</v>
      </c>
    </row>
    <row r="20" spans="1:7" ht="15" customHeight="1">
      <c r="A20" s="48" t="s">
        <v>14</v>
      </c>
      <c r="B20" s="40" t="str">
        <f t="shared" si="0"/>
        <v>10-41</v>
      </c>
      <c r="C20" s="40" t="str">
        <f t="shared" si="1"/>
        <v>3-5</v>
      </c>
      <c r="D20" s="49">
        <f t="shared" si="2"/>
        <v>50</v>
      </c>
      <c r="E20" s="49">
        <f t="shared" si="3"/>
        <v>2</v>
      </c>
      <c r="F20" s="50">
        <f>'9.1'!G20</f>
        <v>2</v>
      </c>
      <c r="G20" s="51">
        <f>'9.2'!G20</f>
        <v>0</v>
      </c>
    </row>
    <row r="21" spans="1:7" ht="15" customHeight="1">
      <c r="A21" s="48" t="s">
        <v>15</v>
      </c>
      <c r="B21" s="40" t="str">
        <f t="shared" si="0"/>
        <v>46-85</v>
      </c>
      <c r="C21" s="40" t="str">
        <f t="shared" si="1"/>
        <v>7-18</v>
      </c>
      <c r="D21" s="49">
        <f t="shared" si="2"/>
        <v>0</v>
      </c>
      <c r="E21" s="49">
        <f t="shared" si="3"/>
        <v>0</v>
      </c>
      <c r="F21" s="50">
        <f>'9.1'!G21</f>
        <v>0</v>
      </c>
      <c r="G21" s="51">
        <f>'9.2'!G21</f>
        <v>0</v>
      </c>
    </row>
    <row r="22" spans="1:7" ht="15" customHeight="1">
      <c r="A22" s="48" t="s">
        <v>16</v>
      </c>
      <c r="B22" s="40" t="str">
        <f t="shared" si="0"/>
        <v>42-45</v>
      </c>
      <c r="C22" s="40" t="str">
        <f t="shared" si="1"/>
        <v>6</v>
      </c>
      <c r="D22" s="49">
        <f t="shared" si="2"/>
        <v>25</v>
      </c>
      <c r="E22" s="49">
        <f t="shared" si="3"/>
        <v>1</v>
      </c>
      <c r="F22" s="50">
        <f>'9.1'!G22</f>
        <v>1</v>
      </c>
      <c r="G22" s="51">
        <f>'9.2'!G22</f>
        <v>0</v>
      </c>
    </row>
    <row r="23" spans="1:7" ht="15" customHeight="1">
      <c r="A23" s="48" t="s">
        <v>17</v>
      </c>
      <c r="B23" s="40" t="str">
        <f t="shared" si="0"/>
        <v>46-85</v>
      </c>
      <c r="C23" s="40" t="str">
        <f t="shared" si="1"/>
        <v>7-18</v>
      </c>
      <c r="D23" s="49">
        <f t="shared" si="2"/>
        <v>0</v>
      </c>
      <c r="E23" s="49">
        <f t="shared" si="3"/>
        <v>0</v>
      </c>
      <c r="F23" s="50">
        <f>'9.1'!G23</f>
        <v>0</v>
      </c>
      <c r="G23" s="51">
        <f>'9.2'!G23</f>
        <v>0</v>
      </c>
    </row>
    <row r="24" spans="1:7" ht="15" customHeight="1">
      <c r="A24" s="48" t="s">
        <v>18</v>
      </c>
      <c r="B24" s="40" t="str">
        <f t="shared" si="0"/>
        <v>46-85</v>
      </c>
      <c r="C24" s="40" t="str">
        <f t="shared" si="1"/>
        <v>7-18</v>
      </c>
      <c r="D24" s="49">
        <f t="shared" si="2"/>
        <v>0</v>
      </c>
      <c r="E24" s="49">
        <f t="shared" si="3"/>
        <v>0</v>
      </c>
      <c r="F24" s="50">
        <f>'9.1'!G24</f>
        <v>0</v>
      </c>
      <c r="G24" s="51">
        <f>'9.2'!G24</f>
        <v>0</v>
      </c>
    </row>
    <row r="25" spans="1:7" ht="15" customHeight="1">
      <c r="A25" s="57" t="s">
        <v>19</v>
      </c>
      <c r="B25" s="74"/>
      <c r="C25" s="75"/>
      <c r="D25" s="76"/>
      <c r="E25" s="76"/>
      <c r="F25" s="77"/>
      <c r="G25" s="78"/>
    </row>
    <row r="26" spans="1:7" s="19" customFormat="1" ht="15" customHeight="1">
      <c r="A26" s="48" t="s">
        <v>20</v>
      </c>
      <c r="B26" s="40" t="str">
        <f aca="true" t="shared" si="4" ref="B26:B36">RANK(D26,$D$7:$D$98)&amp;IF(COUNTIF($D$7:$D$98,D26)&gt;1,"-"&amp;RANK(D26,$D$7:$D$98)+COUNTIF($D$7:$D$98,D26)-1,"")</f>
        <v>46-85</v>
      </c>
      <c r="C26" s="40" t="str">
        <f aca="true" t="shared" si="5" ref="C26:C36">RANK(D26,$D$26:$D$36)&amp;IF(COUNTIF($D$26:$D$36,D26)&gt;1,"-"&amp;RANK(D26,$D$26:$D$36)+COUNTIF($D$26:$D$36,D26)-1,"")</f>
        <v>9-11</v>
      </c>
      <c r="D26" s="49">
        <f t="shared" si="2"/>
        <v>0</v>
      </c>
      <c r="E26" s="49">
        <f t="shared" si="3"/>
        <v>0</v>
      </c>
      <c r="F26" s="50">
        <f>'9.1'!G26</f>
        <v>0</v>
      </c>
      <c r="G26" s="51">
        <f>'9.2'!G26</f>
        <v>0</v>
      </c>
    </row>
    <row r="27" spans="1:7" ht="15" customHeight="1">
      <c r="A27" s="48" t="s">
        <v>21</v>
      </c>
      <c r="B27" s="40" t="str">
        <f t="shared" si="4"/>
        <v>10-41</v>
      </c>
      <c r="C27" s="40" t="str">
        <f t="shared" si="5"/>
        <v>4-7</v>
      </c>
      <c r="D27" s="49">
        <f t="shared" si="2"/>
        <v>50</v>
      </c>
      <c r="E27" s="49">
        <f t="shared" si="3"/>
        <v>2</v>
      </c>
      <c r="F27" s="50">
        <f>'9.1'!G27</f>
        <v>2</v>
      </c>
      <c r="G27" s="51">
        <f>'9.2'!G27</f>
        <v>0</v>
      </c>
    </row>
    <row r="28" spans="1:7" ht="15" customHeight="1">
      <c r="A28" s="48" t="s">
        <v>22</v>
      </c>
      <c r="B28" s="40" t="str">
        <f t="shared" si="4"/>
        <v>10-41</v>
      </c>
      <c r="C28" s="40" t="str">
        <f t="shared" si="5"/>
        <v>4-7</v>
      </c>
      <c r="D28" s="49">
        <f t="shared" si="2"/>
        <v>50</v>
      </c>
      <c r="E28" s="49">
        <f t="shared" si="3"/>
        <v>2</v>
      </c>
      <c r="F28" s="50">
        <f>'9.1'!G28</f>
        <v>2</v>
      </c>
      <c r="G28" s="51">
        <f>'9.2'!G28</f>
        <v>0</v>
      </c>
    </row>
    <row r="29" spans="1:7" ht="15" customHeight="1">
      <c r="A29" s="48" t="s">
        <v>23</v>
      </c>
      <c r="B29" s="40" t="str">
        <f t="shared" si="4"/>
        <v>1-8</v>
      </c>
      <c r="C29" s="40" t="str">
        <f t="shared" si="5"/>
        <v>1-2</v>
      </c>
      <c r="D29" s="49">
        <f t="shared" si="2"/>
        <v>100</v>
      </c>
      <c r="E29" s="49">
        <f t="shared" si="3"/>
        <v>4</v>
      </c>
      <c r="F29" s="50">
        <f>'9.1'!G29</f>
        <v>2</v>
      </c>
      <c r="G29" s="51">
        <f>'9.2'!G29</f>
        <v>2</v>
      </c>
    </row>
    <row r="30" spans="1:7" ht="15" customHeight="1">
      <c r="A30" s="48" t="s">
        <v>24</v>
      </c>
      <c r="B30" s="40" t="str">
        <f t="shared" si="4"/>
        <v>46-85</v>
      </c>
      <c r="C30" s="40" t="str">
        <f t="shared" si="5"/>
        <v>9-11</v>
      </c>
      <c r="D30" s="49">
        <f t="shared" si="2"/>
        <v>0</v>
      </c>
      <c r="E30" s="49">
        <f t="shared" si="3"/>
        <v>0</v>
      </c>
      <c r="F30" s="50">
        <f>'9.1'!G30</f>
        <v>0</v>
      </c>
      <c r="G30" s="51">
        <f>'9.2'!G30</f>
        <v>0</v>
      </c>
    </row>
    <row r="31" spans="1:7" ht="15" customHeight="1">
      <c r="A31" s="48" t="s">
        <v>25</v>
      </c>
      <c r="B31" s="40" t="str">
        <f t="shared" si="4"/>
        <v>42-45</v>
      </c>
      <c r="C31" s="40" t="str">
        <f t="shared" si="5"/>
        <v>8</v>
      </c>
      <c r="D31" s="49">
        <f t="shared" si="2"/>
        <v>25</v>
      </c>
      <c r="E31" s="49">
        <f t="shared" si="3"/>
        <v>1</v>
      </c>
      <c r="F31" s="50">
        <f>'9.1'!G31</f>
        <v>1</v>
      </c>
      <c r="G31" s="51">
        <f>'9.2'!G31</f>
        <v>0</v>
      </c>
    </row>
    <row r="32" spans="1:7" s="19" customFormat="1" ht="15" customHeight="1">
      <c r="A32" s="48" t="s">
        <v>26</v>
      </c>
      <c r="B32" s="40" t="str">
        <f t="shared" si="4"/>
        <v>1-8</v>
      </c>
      <c r="C32" s="40" t="str">
        <f t="shared" si="5"/>
        <v>1-2</v>
      </c>
      <c r="D32" s="49">
        <f t="shared" si="2"/>
        <v>100</v>
      </c>
      <c r="E32" s="49">
        <f t="shared" si="3"/>
        <v>4</v>
      </c>
      <c r="F32" s="50">
        <f>'9.1'!G32</f>
        <v>2</v>
      </c>
      <c r="G32" s="51">
        <f>'9.2'!G32</f>
        <v>2</v>
      </c>
    </row>
    <row r="33" spans="1:7" s="19" customFormat="1" ht="15" customHeight="1">
      <c r="A33" s="48" t="s">
        <v>27</v>
      </c>
      <c r="B33" s="40" t="str">
        <f t="shared" si="4"/>
        <v>9</v>
      </c>
      <c r="C33" s="40" t="str">
        <f t="shared" si="5"/>
        <v>3</v>
      </c>
      <c r="D33" s="49">
        <f t="shared" si="2"/>
        <v>75</v>
      </c>
      <c r="E33" s="49">
        <f t="shared" si="3"/>
        <v>3</v>
      </c>
      <c r="F33" s="50">
        <f>'9.1'!G33</f>
        <v>1</v>
      </c>
      <c r="G33" s="51">
        <f>'9.2'!G33</f>
        <v>2</v>
      </c>
    </row>
    <row r="34" spans="1:7" ht="15" customHeight="1">
      <c r="A34" s="48" t="s">
        <v>28</v>
      </c>
      <c r="B34" s="40" t="str">
        <f t="shared" si="4"/>
        <v>46-85</v>
      </c>
      <c r="C34" s="40" t="str">
        <f t="shared" si="5"/>
        <v>9-11</v>
      </c>
      <c r="D34" s="49">
        <f t="shared" si="2"/>
        <v>0</v>
      </c>
      <c r="E34" s="49">
        <f t="shared" si="3"/>
        <v>0</v>
      </c>
      <c r="F34" s="50">
        <f>'9.1'!G34</f>
        <v>0</v>
      </c>
      <c r="G34" s="51">
        <f>'9.2'!G34</f>
        <v>0</v>
      </c>
    </row>
    <row r="35" spans="1:7" ht="15" customHeight="1">
      <c r="A35" s="48" t="s">
        <v>29</v>
      </c>
      <c r="B35" s="40" t="str">
        <f t="shared" si="4"/>
        <v>10-41</v>
      </c>
      <c r="C35" s="40" t="str">
        <f t="shared" si="5"/>
        <v>4-7</v>
      </c>
      <c r="D35" s="49">
        <f t="shared" si="2"/>
        <v>50</v>
      </c>
      <c r="E35" s="49">
        <f t="shared" si="3"/>
        <v>2</v>
      </c>
      <c r="F35" s="50">
        <f>'9.1'!G35</f>
        <v>2</v>
      </c>
      <c r="G35" s="51">
        <f>'9.2'!G35</f>
        <v>0</v>
      </c>
    </row>
    <row r="36" spans="1:7" ht="15" customHeight="1">
      <c r="A36" s="48" t="s">
        <v>30</v>
      </c>
      <c r="B36" s="40" t="str">
        <f t="shared" si="4"/>
        <v>10-41</v>
      </c>
      <c r="C36" s="40" t="str">
        <f t="shared" si="5"/>
        <v>4-7</v>
      </c>
      <c r="D36" s="49">
        <f t="shared" si="2"/>
        <v>50</v>
      </c>
      <c r="E36" s="49">
        <f t="shared" si="3"/>
        <v>2</v>
      </c>
      <c r="F36" s="50">
        <f>'9.1'!G36</f>
        <v>0</v>
      </c>
      <c r="G36" s="51">
        <f>'9.2'!G36</f>
        <v>2</v>
      </c>
    </row>
    <row r="37" spans="1:7" ht="15" customHeight="1">
      <c r="A37" s="57" t="s">
        <v>31</v>
      </c>
      <c r="B37" s="79"/>
      <c r="C37" s="80"/>
      <c r="D37" s="81"/>
      <c r="E37" s="81"/>
      <c r="F37" s="82"/>
      <c r="G37" s="83"/>
    </row>
    <row r="38" spans="1:7" ht="15" customHeight="1">
      <c r="A38" s="48" t="s">
        <v>32</v>
      </c>
      <c r="B38" s="40" t="str">
        <f aca="true" t="shared" si="6" ref="B38:B45">RANK(D38,$D$7:$D$98)&amp;IF(COUNTIF($D$7:$D$98,D38)&gt;1,"-"&amp;RANK(D38,$D$7:$D$98)+COUNTIF($D$7:$D$98,D38)-1,"")</f>
        <v>10-41</v>
      </c>
      <c r="C38" s="40" t="str">
        <f aca="true" t="shared" si="7" ref="C38:C45">RANK(D38,$D$38:$D$45)&amp;IF(COUNTIF($D$38:$D$45,D38)&gt;1,"-"&amp;RANK(D38,$D$38:$D$45)+COUNTIF($D$38:$D$45,D38)-1,"")</f>
        <v>2-3</v>
      </c>
      <c r="D38" s="49">
        <f t="shared" si="2"/>
        <v>50</v>
      </c>
      <c r="E38" s="49">
        <f t="shared" si="3"/>
        <v>2</v>
      </c>
      <c r="F38" s="50">
        <f>'9.1'!G38</f>
        <v>2</v>
      </c>
      <c r="G38" s="51">
        <f>'9.2'!G38</f>
        <v>0</v>
      </c>
    </row>
    <row r="39" spans="1:7" ht="15" customHeight="1">
      <c r="A39" s="48" t="s">
        <v>33</v>
      </c>
      <c r="B39" s="40" t="str">
        <f t="shared" si="6"/>
        <v>46-85</v>
      </c>
      <c r="C39" s="40" t="str">
        <f t="shared" si="7"/>
        <v>4-8</v>
      </c>
      <c r="D39" s="49">
        <f t="shared" si="2"/>
        <v>0</v>
      </c>
      <c r="E39" s="49">
        <f t="shared" si="3"/>
        <v>0</v>
      </c>
      <c r="F39" s="50">
        <f>'9.1'!G39</f>
        <v>0</v>
      </c>
      <c r="G39" s="51">
        <f>'9.2'!G39</f>
        <v>0</v>
      </c>
    </row>
    <row r="40" spans="1:7" s="19" customFormat="1" ht="15" customHeight="1">
      <c r="A40" s="48" t="s">
        <v>92</v>
      </c>
      <c r="B40" s="40" t="str">
        <f t="shared" si="6"/>
        <v>10-41</v>
      </c>
      <c r="C40" s="40" t="str">
        <f t="shared" si="7"/>
        <v>2-3</v>
      </c>
      <c r="D40" s="49">
        <f t="shared" si="2"/>
        <v>50</v>
      </c>
      <c r="E40" s="49">
        <f t="shared" si="3"/>
        <v>2</v>
      </c>
      <c r="F40" s="50">
        <f>'9.1'!G40</f>
        <v>2</v>
      </c>
      <c r="G40" s="51">
        <f>'9.2'!G40</f>
        <v>0</v>
      </c>
    </row>
    <row r="41" spans="1:7" ht="15" customHeight="1">
      <c r="A41" s="48" t="s">
        <v>34</v>
      </c>
      <c r="B41" s="40" t="str">
        <f t="shared" si="6"/>
        <v>1-8</v>
      </c>
      <c r="C41" s="40" t="str">
        <f t="shared" si="7"/>
        <v>1</v>
      </c>
      <c r="D41" s="49">
        <f t="shared" si="2"/>
        <v>100</v>
      </c>
      <c r="E41" s="49">
        <f t="shared" si="3"/>
        <v>4</v>
      </c>
      <c r="F41" s="50">
        <f>'9.1'!G41</f>
        <v>2</v>
      </c>
      <c r="G41" s="51">
        <f>'9.2'!G41</f>
        <v>2</v>
      </c>
    </row>
    <row r="42" spans="1:7" ht="15" customHeight="1">
      <c r="A42" s="48" t="s">
        <v>35</v>
      </c>
      <c r="B42" s="40" t="str">
        <f t="shared" si="6"/>
        <v>46-85</v>
      </c>
      <c r="C42" s="40" t="str">
        <f t="shared" si="7"/>
        <v>4-8</v>
      </c>
      <c r="D42" s="49">
        <f t="shared" si="2"/>
        <v>0</v>
      </c>
      <c r="E42" s="49">
        <f t="shared" si="3"/>
        <v>0</v>
      </c>
      <c r="F42" s="50">
        <f>'9.1'!G42</f>
        <v>0</v>
      </c>
      <c r="G42" s="51">
        <f>'9.2'!G42</f>
        <v>0</v>
      </c>
    </row>
    <row r="43" spans="1:7" ht="15" customHeight="1">
      <c r="A43" s="48" t="s">
        <v>36</v>
      </c>
      <c r="B43" s="40" t="str">
        <f t="shared" si="6"/>
        <v>46-85</v>
      </c>
      <c r="C43" s="40" t="str">
        <f t="shared" si="7"/>
        <v>4-8</v>
      </c>
      <c r="D43" s="49">
        <f t="shared" si="2"/>
        <v>0</v>
      </c>
      <c r="E43" s="49">
        <f t="shared" si="3"/>
        <v>0</v>
      </c>
      <c r="F43" s="50">
        <f>'9.1'!G43</f>
        <v>0</v>
      </c>
      <c r="G43" s="51">
        <f>'9.2'!G43</f>
        <v>0</v>
      </c>
    </row>
    <row r="44" spans="1:7" ht="15" customHeight="1">
      <c r="A44" s="48" t="s">
        <v>37</v>
      </c>
      <c r="B44" s="40" t="str">
        <f t="shared" si="6"/>
        <v>46-85</v>
      </c>
      <c r="C44" s="40" t="str">
        <f t="shared" si="7"/>
        <v>4-8</v>
      </c>
      <c r="D44" s="49">
        <f t="shared" si="2"/>
        <v>0</v>
      </c>
      <c r="E44" s="49">
        <f t="shared" si="3"/>
        <v>0</v>
      </c>
      <c r="F44" s="50">
        <f>'9.1'!G44</f>
        <v>0</v>
      </c>
      <c r="G44" s="51">
        <f>'9.2'!G44</f>
        <v>0</v>
      </c>
    </row>
    <row r="45" spans="1:7" ht="15" customHeight="1">
      <c r="A45" s="48" t="s">
        <v>196</v>
      </c>
      <c r="B45" s="40" t="str">
        <f t="shared" si="6"/>
        <v>46-85</v>
      </c>
      <c r="C45" s="40" t="str">
        <f t="shared" si="7"/>
        <v>4-8</v>
      </c>
      <c r="D45" s="49">
        <f t="shared" si="2"/>
        <v>0</v>
      </c>
      <c r="E45" s="49">
        <f t="shared" si="3"/>
        <v>0</v>
      </c>
      <c r="F45" s="50">
        <f>'9.1'!G45</f>
        <v>0</v>
      </c>
      <c r="G45" s="51">
        <f>'9.2'!G45</f>
        <v>0</v>
      </c>
    </row>
    <row r="46" spans="1:7" ht="15" customHeight="1">
      <c r="A46" s="57" t="s">
        <v>38</v>
      </c>
      <c r="B46" s="79"/>
      <c r="C46" s="79"/>
      <c r="D46" s="81"/>
      <c r="E46" s="81"/>
      <c r="F46" s="82"/>
      <c r="G46" s="83"/>
    </row>
    <row r="47" spans="1:7" ht="15" customHeight="1">
      <c r="A47" s="48" t="s">
        <v>39</v>
      </c>
      <c r="B47" s="40" t="str">
        <f aca="true" t="shared" si="8" ref="B47:B53">RANK(D47,$D$7:$D$98)&amp;IF(COUNTIF($D$7:$D$98,D47)&gt;1,"-"&amp;RANK(D47,$D$7:$D$98)+COUNTIF($D$7:$D$98,D47)-1,"")</f>
        <v>46-85</v>
      </c>
      <c r="C47" s="40" t="str">
        <f aca="true" t="shared" si="9" ref="C47:C53">RANK(D47,$D$47:$D$53)&amp;IF(COUNTIF($D$47:$D$53,D47)&gt;1,"-"&amp;RANK(D47,$D$47:$D$53)+COUNTIF($D$47:$D$53,D47)-1,"")</f>
        <v>5-7</v>
      </c>
      <c r="D47" s="49">
        <f t="shared" si="2"/>
        <v>0</v>
      </c>
      <c r="E47" s="49">
        <f t="shared" si="3"/>
        <v>0</v>
      </c>
      <c r="F47" s="50">
        <f>'9.1'!G47</f>
        <v>0</v>
      </c>
      <c r="G47" s="51">
        <f>'9.2'!G47</f>
        <v>0</v>
      </c>
    </row>
    <row r="48" spans="1:7" ht="15" customHeight="1">
      <c r="A48" s="48" t="s">
        <v>40</v>
      </c>
      <c r="B48" s="40" t="str">
        <f t="shared" si="8"/>
        <v>10-41</v>
      </c>
      <c r="C48" s="40" t="str">
        <f t="shared" si="9"/>
        <v>1-4</v>
      </c>
      <c r="D48" s="49">
        <f t="shared" si="2"/>
        <v>50</v>
      </c>
      <c r="E48" s="49">
        <f t="shared" si="3"/>
        <v>2</v>
      </c>
      <c r="F48" s="50">
        <f>'9.1'!G48</f>
        <v>2</v>
      </c>
      <c r="G48" s="51">
        <f>'9.2'!G48</f>
        <v>0</v>
      </c>
    </row>
    <row r="49" spans="1:7" ht="15" customHeight="1">
      <c r="A49" s="48" t="s">
        <v>41</v>
      </c>
      <c r="B49" s="40" t="str">
        <f t="shared" si="8"/>
        <v>10-41</v>
      </c>
      <c r="C49" s="40" t="str">
        <f t="shared" si="9"/>
        <v>1-4</v>
      </c>
      <c r="D49" s="49">
        <f t="shared" si="2"/>
        <v>50</v>
      </c>
      <c r="E49" s="49">
        <f t="shared" si="3"/>
        <v>2</v>
      </c>
      <c r="F49" s="50">
        <f>'9.1'!G49</f>
        <v>2</v>
      </c>
      <c r="G49" s="51">
        <f>'9.2'!G49</f>
        <v>0</v>
      </c>
    </row>
    <row r="50" spans="1:7" ht="15" customHeight="1">
      <c r="A50" s="48" t="s">
        <v>42</v>
      </c>
      <c r="B50" s="40" t="str">
        <f t="shared" si="8"/>
        <v>10-41</v>
      </c>
      <c r="C50" s="40" t="str">
        <f t="shared" si="9"/>
        <v>1-4</v>
      </c>
      <c r="D50" s="49">
        <f t="shared" si="2"/>
        <v>50</v>
      </c>
      <c r="E50" s="49">
        <f t="shared" si="3"/>
        <v>2</v>
      </c>
      <c r="F50" s="50">
        <f>'9.1'!G50</f>
        <v>0</v>
      </c>
      <c r="G50" s="51">
        <f>'9.2'!G50</f>
        <v>2</v>
      </c>
    </row>
    <row r="51" spans="1:7" ht="15" customHeight="1">
      <c r="A51" s="48" t="s">
        <v>90</v>
      </c>
      <c r="B51" s="40" t="str">
        <f t="shared" si="8"/>
        <v>46-85</v>
      </c>
      <c r="C51" s="40" t="str">
        <f t="shared" si="9"/>
        <v>5-7</v>
      </c>
      <c r="D51" s="49">
        <f t="shared" si="2"/>
        <v>0</v>
      </c>
      <c r="E51" s="49">
        <f t="shared" si="3"/>
        <v>0</v>
      </c>
      <c r="F51" s="50">
        <f>'9.1'!G51</f>
        <v>0</v>
      </c>
      <c r="G51" s="51">
        <f>'9.2'!G51</f>
        <v>0</v>
      </c>
    </row>
    <row r="52" spans="1:7" ht="15" customHeight="1">
      <c r="A52" s="48" t="s">
        <v>43</v>
      </c>
      <c r="B52" s="40" t="str">
        <f t="shared" si="8"/>
        <v>46-85</v>
      </c>
      <c r="C52" s="40" t="str">
        <f t="shared" si="9"/>
        <v>5-7</v>
      </c>
      <c r="D52" s="49">
        <f t="shared" si="2"/>
        <v>0</v>
      </c>
      <c r="E52" s="49">
        <f t="shared" si="3"/>
        <v>0</v>
      </c>
      <c r="F52" s="50">
        <f>'9.1'!G52</f>
        <v>0</v>
      </c>
      <c r="G52" s="51">
        <f>'9.2'!G52</f>
        <v>0</v>
      </c>
    </row>
    <row r="53" spans="1:7" ht="15" customHeight="1">
      <c r="A53" s="48" t="s">
        <v>44</v>
      </c>
      <c r="B53" s="40" t="str">
        <f t="shared" si="8"/>
        <v>10-41</v>
      </c>
      <c r="C53" s="40" t="str">
        <f t="shared" si="9"/>
        <v>1-4</v>
      </c>
      <c r="D53" s="49">
        <f t="shared" si="2"/>
        <v>50</v>
      </c>
      <c r="E53" s="49">
        <f t="shared" si="3"/>
        <v>2</v>
      </c>
      <c r="F53" s="50">
        <f>'9.1'!G53</f>
        <v>2</v>
      </c>
      <c r="G53" s="51">
        <f>'9.2'!G53</f>
        <v>0</v>
      </c>
    </row>
    <row r="54" spans="1:7" s="19" customFormat="1" ht="15" customHeight="1">
      <c r="A54" s="57" t="s">
        <v>45</v>
      </c>
      <c r="B54" s="79"/>
      <c r="C54" s="79"/>
      <c r="D54" s="81"/>
      <c r="E54" s="81"/>
      <c r="F54" s="82"/>
      <c r="G54" s="83"/>
    </row>
    <row r="55" spans="1:7" ht="15" customHeight="1">
      <c r="A55" s="48" t="s">
        <v>46</v>
      </c>
      <c r="B55" s="40" t="str">
        <f aca="true" t="shared" si="10" ref="B55:B68">RANK(D55,$D$7:$D$98)&amp;IF(COUNTIF($D$7:$D$98,D55)&gt;1,"-"&amp;RANK(D55,$D$7:$D$98)+COUNTIF($D$7:$D$98,D55)-1,"")</f>
        <v>10-41</v>
      </c>
      <c r="C55" s="40" t="str">
        <f aca="true" t="shared" si="11" ref="C55:C68">RANK(D55,$D$55:$D$68)&amp;IF(COUNTIF($D$55:$D$68,D55)&gt;1,"-"&amp;RANK(D55,$D$55:$D$68)+COUNTIF($D$55:$D$68,D55)-1,"")</f>
        <v>2-7</v>
      </c>
      <c r="D55" s="49">
        <f t="shared" si="2"/>
        <v>50</v>
      </c>
      <c r="E55" s="49">
        <f t="shared" si="3"/>
        <v>2</v>
      </c>
      <c r="F55" s="50">
        <f>'9.1'!G55</f>
        <v>2</v>
      </c>
      <c r="G55" s="51">
        <f>'9.2'!G55</f>
        <v>0</v>
      </c>
    </row>
    <row r="56" spans="1:7" ht="15" customHeight="1">
      <c r="A56" s="48" t="s">
        <v>47</v>
      </c>
      <c r="B56" s="40" t="str">
        <f t="shared" si="10"/>
        <v>46-85</v>
      </c>
      <c r="C56" s="40" t="str">
        <f t="shared" si="11"/>
        <v>9-14</v>
      </c>
      <c r="D56" s="49">
        <f t="shared" si="2"/>
        <v>0</v>
      </c>
      <c r="E56" s="49">
        <f t="shared" si="3"/>
        <v>0</v>
      </c>
      <c r="F56" s="50">
        <f>'9.1'!G56</f>
        <v>0</v>
      </c>
      <c r="G56" s="51">
        <f>'9.2'!G56</f>
        <v>0</v>
      </c>
    </row>
    <row r="57" spans="1:7" ht="15" customHeight="1">
      <c r="A57" s="48" t="s">
        <v>48</v>
      </c>
      <c r="B57" s="40" t="str">
        <f t="shared" si="10"/>
        <v>46-85</v>
      </c>
      <c r="C57" s="40" t="str">
        <f t="shared" si="11"/>
        <v>9-14</v>
      </c>
      <c r="D57" s="49">
        <f t="shared" si="2"/>
        <v>0</v>
      </c>
      <c r="E57" s="49">
        <f t="shared" si="3"/>
        <v>0</v>
      </c>
      <c r="F57" s="50">
        <f>'9.1'!G57</f>
        <v>0</v>
      </c>
      <c r="G57" s="51">
        <f>'9.2'!G57</f>
        <v>0</v>
      </c>
    </row>
    <row r="58" spans="1:7" ht="15" customHeight="1">
      <c r="A58" s="48" t="s">
        <v>49</v>
      </c>
      <c r="B58" s="40" t="str">
        <f t="shared" si="10"/>
        <v>10-41</v>
      </c>
      <c r="C58" s="40" t="str">
        <f t="shared" si="11"/>
        <v>2-7</v>
      </c>
      <c r="D58" s="49">
        <f t="shared" si="2"/>
        <v>50</v>
      </c>
      <c r="E58" s="49">
        <f t="shared" si="3"/>
        <v>2</v>
      </c>
      <c r="F58" s="50">
        <f>'9.1'!G58</f>
        <v>2</v>
      </c>
      <c r="G58" s="51">
        <f>'9.2'!G58</f>
        <v>0</v>
      </c>
    </row>
    <row r="59" spans="1:7" ht="15" customHeight="1">
      <c r="A59" s="48" t="s">
        <v>50</v>
      </c>
      <c r="B59" s="40" t="str">
        <f t="shared" si="10"/>
        <v>46-85</v>
      </c>
      <c r="C59" s="40" t="str">
        <f t="shared" si="11"/>
        <v>9-14</v>
      </c>
      <c r="D59" s="49">
        <f t="shared" si="2"/>
        <v>0</v>
      </c>
      <c r="E59" s="49">
        <f t="shared" si="3"/>
        <v>0</v>
      </c>
      <c r="F59" s="50">
        <f>'9.1'!G59</f>
        <v>0</v>
      </c>
      <c r="G59" s="51">
        <f>'9.2'!G59</f>
        <v>0</v>
      </c>
    </row>
    <row r="60" spans="1:7" ht="15" customHeight="1">
      <c r="A60" s="48" t="s">
        <v>51</v>
      </c>
      <c r="B60" s="40" t="str">
        <f t="shared" si="10"/>
        <v>10-41</v>
      </c>
      <c r="C60" s="40" t="str">
        <f t="shared" si="11"/>
        <v>2-7</v>
      </c>
      <c r="D60" s="49">
        <f t="shared" si="2"/>
        <v>50</v>
      </c>
      <c r="E60" s="49">
        <f t="shared" si="3"/>
        <v>2</v>
      </c>
      <c r="F60" s="50">
        <f>'9.1'!G60</f>
        <v>2</v>
      </c>
      <c r="G60" s="51">
        <f>'9.2'!G60</f>
        <v>0</v>
      </c>
    </row>
    <row r="61" spans="1:7" ht="15" customHeight="1">
      <c r="A61" s="48" t="s">
        <v>52</v>
      </c>
      <c r="B61" s="40" t="str">
        <f t="shared" si="10"/>
        <v>46-85</v>
      </c>
      <c r="C61" s="40" t="str">
        <f t="shared" si="11"/>
        <v>9-14</v>
      </c>
      <c r="D61" s="49">
        <f t="shared" si="2"/>
        <v>0</v>
      </c>
      <c r="E61" s="49">
        <f t="shared" si="3"/>
        <v>0</v>
      </c>
      <c r="F61" s="50">
        <f>'9.1'!G61</f>
        <v>0</v>
      </c>
      <c r="G61" s="51">
        <f>'9.2'!G61</f>
        <v>0</v>
      </c>
    </row>
    <row r="62" spans="1:7" ht="15" customHeight="1">
      <c r="A62" s="48" t="s">
        <v>53</v>
      </c>
      <c r="B62" s="40" t="str">
        <f t="shared" si="10"/>
        <v>46-85</v>
      </c>
      <c r="C62" s="40" t="str">
        <f t="shared" si="11"/>
        <v>9-14</v>
      </c>
      <c r="D62" s="49">
        <f t="shared" si="2"/>
        <v>0</v>
      </c>
      <c r="E62" s="49">
        <f t="shared" si="3"/>
        <v>0</v>
      </c>
      <c r="F62" s="50">
        <f>'9.1'!G62</f>
        <v>0</v>
      </c>
      <c r="G62" s="51">
        <f>'9.2'!G62</f>
        <v>0</v>
      </c>
    </row>
    <row r="63" spans="1:7" ht="15" customHeight="1">
      <c r="A63" s="48" t="s">
        <v>54</v>
      </c>
      <c r="B63" s="40" t="str">
        <f t="shared" si="10"/>
        <v>10-41</v>
      </c>
      <c r="C63" s="40" t="str">
        <f t="shared" si="11"/>
        <v>2-7</v>
      </c>
      <c r="D63" s="49">
        <f t="shared" si="2"/>
        <v>50</v>
      </c>
      <c r="E63" s="49">
        <f t="shared" si="3"/>
        <v>2</v>
      </c>
      <c r="F63" s="50">
        <f>'9.1'!G63</f>
        <v>2</v>
      </c>
      <c r="G63" s="51">
        <f>'9.2'!G63</f>
        <v>0</v>
      </c>
    </row>
    <row r="64" spans="1:7" ht="15" customHeight="1">
      <c r="A64" s="48" t="s">
        <v>55</v>
      </c>
      <c r="B64" s="40" t="str">
        <f t="shared" si="10"/>
        <v>1-8</v>
      </c>
      <c r="C64" s="40" t="str">
        <f t="shared" si="11"/>
        <v>1</v>
      </c>
      <c r="D64" s="49">
        <f t="shared" si="2"/>
        <v>100</v>
      </c>
      <c r="E64" s="49">
        <f t="shared" si="3"/>
        <v>4</v>
      </c>
      <c r="F64" s="50">
        <f>'9.1'!G64</f>
        <v>2</v>
      </c>
      <c r="G64" s="51">
        <f>'9.2'!G64</f>
        <v>2</v>
      </c>
    </row>
    <row r="65" spans="1:7" ht="15" customHeight="1">
      <c r="A65" s="48" t="s">
        <v>56</v>
      </c>
      <c r="B65" s="40" t="str">
        <f t="shared" si="10"/>
        <v>10-41</v>
      </c>
      <c r="C65" s="40" t="str">
        <f t="shared" si="11"/>
        <v>2-7</v>
      </c>
      <c r="D65" s="49">
        <f t="shared" si="2"/>
        <v>50</v>
      </c>
      <c r="E65" s="49">
        <f t="shared" si="3"/>
        <v>2</v>
      </c>
      <c r="F65" s="50">
        <f>'9.1'!G65</f>
        <v>2</v>
      </c>
      <c r="G65" s="51">
        <f>'9.2'!G65</f>
        <v>0</v>
      </c>
    </row>
    <row r="66" spans="1:7" ht="15" customHeight="1">
      <c r="A66" s="48" t="s">
        <v>57</v>
      </c>
      <c r="B66" s="40" t="str">
        <f t="shared" si="10"/>
        <v>46-85</v>
      </c>
      <c r="C66" s="40" t="str">
        <f t="shared" si="11"/>
        <v>9-14</v>
      </c>
      <c r="D66" s="49">
        <f t="shared" si="2"/>
        <v>0</v>
      </c>
      <c r="E66" s="49">
        <f t="shared" si="3"/>
        <v>0</v>
      </c>
      <c r="F66" s="50">
        <f>'9.1'!G66</f>
        <v>0</v>
      </c>
      <c r="G66" s="51">
        <f>'9.2'!G66</f>
        <v>0</v>
      </c>
    </row>
    <row r="67" spans="1:7" ht="15" customHeight="1">
      <c r="A67" s="48" t="s">
        <v>58</v>
      </c>
      <c r="B67" s="40" t="str">
        <f t="shared" si="10"/>
        <v>10-41</v>
      </c>
      <c r="C67" s="40" t="str">
        <f t="shared" si="11"/>
        <v>2-7</v>
      </c>
      <c r="D67" s="49">
        <f t="shared" si="2"/>
        <v>50</v>
      </c>
      <c r="E67" s="49">
        <f t="shared" si="3"/>
        <v>2</v>
      </c>
      <c r="F67" s="50">
        <f>'9.1'!G67</f>
        <v>2</v>
      </c>
      <c r="G67" s="51">
        <f>'9.2'!G67</f>
        <v>0</v>
      </c>
    </row>
    <row r="68" spans="1:7" ht="15" customHeight="1">
      <c r="A68" s="48" t="s">
        <v>59</v>
      </c>
      <c r="B68" s="40" t="str">
        <f t="shared" si="10"/>
        <v>42-45</v>
      </c>
      <c r="C68" s="40" t="str">
        <f t="shared" si="11"/>
        <v>8</v>
      </c>
      <c r="D68" s="49">
        <f t="shared" si="2"/>
        <v>25</v>
      </c>
      <c r="E68" s="49">
        <f t="shared" si="3"/>
        <v>1</v>
      </c>
      <c r="F68" s="50">
        <f>'9.1'!G68</f>
        <v>1</v>
      </c>
      <c r="G68" s="51">
        <f>'9.2'!G68</f>
        <v>0</v>
      </c>
    </row>
    <row r="69" spans="1:7" ht="15" customHeight="1">
      <c r="A69" s="57" t="s">
        <v>60</v>
      </c>
      <c r="B69" s="79"/>
      <c r="C69" s="79"/>
      <c r="D69" s="81"/>
      <c r="E69" s="81"/>
      <c r="F69" s="82"/>
      <c r="G69" s="83"/>
    </row>
    <row r="70" spans="1:7" ht="15" customHeight="1">
      <c r="A70" s="48" t="s">
        <v>61</v>
      </c>
      <c r="B70" s="40" t="str">
        <f aca="true" t="shared" si="12" ref="B70:B75">RANK(D70,$D$7:$D$98)&amp;IF(COUNTIF($D$7:$D$98,D70)&gt;1,"-"&amp;RANK(D70,$D$7:$D$98)+COUNTIF($D$7:$D$98,D70)-1,"")</f>
        <v>46-85</v>
      </c>
      <c r="C70" s="40" t="str">
        <f aca="true" t="shared" si="13" ref="C70:C75">RANK(D70,$D$70:$D$75)&amp;IF(COUNTIF($D$70:$D$75,D70)&gt;1,"-"&amp;RANK(D70,$D$70:$D$75)+COUNTIF($D$70:$D$75,D70)-1,"")</f>
        <v>4-6</v>
      </c>
      <c r="D70" s="49">
        <f t="shared" si="2"/>
        <v>0</v>
      </c>
      <c r="E70" s="49">
        <f t="shared" si="3"/>
        <v>0</v>
      </c>
      <c r="F70" s="50">
        <f>'9.1'!G70</f>
        <v>0</v>
      </c>
      <c r="G70" s="51">
        <f>'9.2'!G70</f>
        <v>0</v>
      </c>
    </row>
    <row r="71" spans="1:7" ht="15" customHeight="1">
      <c r="A71" s="48" t="s">
        <v>62</v>
      </c>
      <c r="B71" s="40" t="str">
        <f t="shared" si="12"/>
        <v>10-41</v>
      </c>
      <c r="C71" s="40" t="str">
        <f t="shared" si="13"/>
        <v>1-3</v>
      </c>
      <c r="D71" s="49">
        <f t="shared" si="2"/>
        <v>50</v>
      </c>
      <c r="E71" s="49">
        <f t="shared" si="3"/>
        <v>2</v>
      </c>
      <c r="F71" s="50">
        <f>'9.1'!G71</f>
        <v>2</v>
      </c>
      <c r="G71" s="51">
        <f>'9.2'!G71</f>
        <v>0</v>
      </c>
    </row>
    <row r="72" spans="1:7" ht="15" customHeight="1">
      <c r="A72" s="48" t="s">
        <v>63</v>
      </c>
      <c r="B72" s="40" t="str">
        <f t="shared" si="12"/>
        <v>46-85</v>
      </c>
      <c r="C72" s="40" t="str">
        <f t="shared" si="13"/>
        <v>4-6</v>
      </c>
      <c r="D72" s="49">
        <f aca="true" t="shared" si="14" ref="D72:D98">E72/$E$5*100</f>
        <v>0</v>
      </c>
      <c r="E72" s="49">
        <f aca="true" t="shared" si="15" ref="E72:E98">SUM(F72:G72)</f>
        <v>0</v>
      </c>
      <c r="F72" s="50">
        <f>'9.1'!G72</f>
        <v>0</v>
      </c>
      <c r="G72" s="51">
        <f>'9.2'!G72</f>
        <v>0</v>
      </c>
    </row>
    <row r="73" spans="1:7" ht="15" customHeight="1">
      <c r="A73" s="48" t="s">
        <v>64</v>
      </c>
      <c r="B73" s="40" t="str">
        <f t="shared" si="12"/>
        <v>46-85</v>
      </c>
      <c r="C73" s="40" t="str">
        <f t="shared" si="13"/>
        <v>4-6</v>
      </c>
      <c r="D73" s="49">
        <f t="shared" si="14"/>
        <v>0</v>
      </c>
      <c r="E73" s="49">
        <f t="shared" si="15"/>
        <v>0</v>
      </c>
      <c r="F73" s="50">
        <f>'9.1'!G73</f>
        <v>0</v>
      </c>
      <c r="G73" s="51">
        <f>'9.2'!G73</f>
        <v>0</v>
      </c>
    </row>
    <row r="74" spans="1:7" ht="15" customHeight="1">
      <c r="A74" s="46" t="s">
        <v>65</v>
      </c>
      <c r="B74" s="40" t="str">
        <f t="shared" si="12"/>
        <v>10-41</v>
      </c>
      <c r="C74" s="40" t="str">
        <f t="shared" si="13"/>
        <v>1-3</v>
      </c>
      <c r="D74" s="49">
        <f t="shared" si="14"/>
        <v>50</v>
      </c>
      <c r="E74" s="49">
        <f t="shared" si="15"/>
        <v>2</v>
      </c>
      <c r="F74" s="50">
        <f>'9.1'!G74</f>
        <v>2</v>
      </c>
      <c r="G74" s="51">
        <f>'9.2'!G74</f>
        <v>0</v>
      </c>
    </row>
    <row r="75" spans="1:7" ht="15" customHeight="1">
      <c r="A75" s="48" t="s">
        <v>66</v>
      </c>
      <c r="B75" s="40" t="str">
        <f t="shared" si="12"/>
        <v>10-41</v>
      </c>
      <c r="C75" s="40" t="str">
        <f t="shared" si="13"/>
        <v>1-3</v>
      </c>
      <c r="D75" s="49">
        <f t="shared" si="14"/>
        <v>50</v>
      </c>
      <c r="E75" s="49">
        <f t="shared" si="15"/>
        <v>2</v>
      </c>
      <c r="F75" s="50">
        <f>'9.1'!G75</f>
        <v>2</v>
      </c>
      <c r="G75" s="51">
        <f>'9.2'!G75</f>
        <v>0</v>
      </c>
    </row>
    <row r="76" spans="1:7" ht="15" customHeight="1">
      <c r="A76" s="57" t="s">
        <v>67</v>
      </c>
      <c r="B76" s="79"/>
      <c r="C76" s="79"/>
      <c r="D76" s="81"/>
      <c r="E76" s="81"/>
      <c r="F76" s="82"/>
      <c r="G76" s="83"/>
    </row>
    <row r="77" spans="1:7" ht="15" customHeight="1">
      <c r="A77" s="48" t="s">
        <v>68</v>
      </c>
      <c r="B77" s="40" t="str">
        <f aca="true" t="shared" si="16" ref="B77:B86">RANK(D77,$D$7:$D$98)&amp;IF(COUNTIF($D$7:$D$98,D77)&gt;1,"-"&amp;RANK(D77,$D$7:$D$98)+COUNTIF($D$7:$D$98,D77)-1,"")</f>
        <v>10-41</v>
      </c>
      <c r="C77" s="40" t="str">
        <f>RANK(D77,$D$77:$D$86)&amp;IF(COUNTIF($D$77:$D$86,D77)&gt;1,"-"&amp;RANK(D77,$D$77:$D$86)+COUNTIF($D$77:$D$86,D77)-1,"")</f>
        <v>2-7</v>
      </c>
      <c r="D77" s="49">
        <f t="shared" si="14"/>
        <v>50</v>
      </c>
      <c r="E77" s="49">
        <f t="shared" si="15"/>
        <v>2</v>
      </c>
      <c r="F77" s="50">
        <f>'9.1'!G77</f>
        <v>2</v>
      </c>
      <c r="G77" s="51">
        <f>'9.2'!G77</f>
        <v>0</v>
      </c>
    </row>
    <row r="78" spans="1:7" ht="15" customHeight="1">
      <c r="A78" s="48" t="s">
        <v>70</v>
      </c>
      <c r="B78" s="40" t="str">
        <f t="shared" si="16"/>
        <v>46-85</v>
      </c>
      <c r="C78" s="40" t="str">
        <f aca="true" t="shared" si="17" ref="C78:C86">RANK(D78,$D$77:$D$86)&amp;IF(COUNTIF($D$77:$D$86,D78)&gt;1,"-"&amp;RANK(D78,$D$77:$D$86)+COUNTIF($D$77:$D$86,D78)-1,"")</f>
        <v>9-10</v>
      </c>
      <c r="D78" s="49">
        <f t="shared" si="14"/>
        <v>0</v>
      </c>
      <c r="E78" s="49">
        <f t="shared" si="15"/>
        <v>0</v>
      </c>
      <c r="F78" s="50">
        <f>'9.1'!G78</f>
        <v>0</v>
      </c>
      <c r="G78" s="51">
        <f>'9.2'!G78</f>
        <v>0</v>
      </c>
    </row>
    <row r="79" spans="1:7" ht="15" customHeight="1">
      <c r="A79" s="48" t="s">
        <v>71</v>
      </c>
      <c r="B79" s="40" t="str">
        <f t="shared" si="16"/>
        <v>42-45</v>
      </c>
      <c r="C79" s="40" t="str">
        <f t="shared" si="17"/>
        <v>8</v>
      </c>
      <c r="D79" s="49">
        <f t="shared" si="14"/>
        <v>25</v>
      </c>
      <c r="E79" s="49">
        <f t="shared" si="15"/>
        <v>1</v>
      </c>
      <c r="F79" s="50">
        <f>'9.1'!G79</f>
        <v>1</v>
      </c>
      <c r="G79" s="51">
        <f>'9.2'!G79</f>
        <v>0</v>
      </c>
    </row>
    <row r="80" spans="1:7" ht="15" customHeight="1">
      <c r="A80" s="48" t="s">
        <v>72</v>
      </c>
      <c r="B80" s="40" t="str">
        <f t="shared" si="16"/>
        <v>10-41</v>
      </c>
      <c r="C80" s="40" t="str">
        <f t="shared" si="17"/>
        <v>2-7</v>
      </c>
      <c r="D80" s="49">
        <f t="shared" si="14"/>
        <v>50</v>
      </c>
      <c r="E80" s="49">
        <f t="shared" si="15"/>
        <v>2</v>
      </c>
      <c r="F80" s="50">
        <f>'9.1'!G80</f>
        <v>2</v>
      </c>
      <c r="G80" s="51">
        <f>'9.2'!G80</f>
        <v>0</v>
      </c>
    </row>
    <row r="81" spans="1:7" ht="15" customHeight="1">
      <c r="A81" s="48" t="s">
        <v>74</v>
      </c>
      <c r="B81" s="40" t="str">
        <f t="shared" si="16"/>
        <v>10-41</v>
      </c>
      <c r="C81" s="40" t="str">
        <f t="shared" si="17"/>
        <v>2-7</v>
      </c>
      <c r="D81" s="49">
        <f t="shared" si="14"/>
        <v>50</v>
      </c>
      <c r="E81" s="49">
        <f t="shared" si="15"/>
        <v>2</v>
      </c>
      <c r="F81" s="50">
        <f>'9.1'!G81</f>
        <v>2</v>
      </c>
      <c r="G81" s="51">
        <f>'9.2'!G81</f>
        <v>0</v>
      </c>
    </row>
    <row r="82" spans="1:7" ht="15" customHeight="1">
      <c r="A82" s="48" t="s">
        <v>75</v>
      </c>
      <c r="B82" s="40" t="str">
        <f t="shared" si="16"/>
        <v>10-41</v>
      </c>
      <c r="C82" s="40" t="str">
        <f t="shared" si="17"/>
        <v>2-7</v>
      </c>
      <c r="D82" s="49">
        <f t="shared" si="14"/>
        <v>50</v>
      </c>
      <c r="E82" s="49">
        <f t="shared" si="15"/>
        <v>2</v>
      </c>
      <c r="F82" s="50">
        <f>'9.1'!G82</f>
        <v>2</v>
      </c>
      <c r="G82" s="51">
        <f>'9.2'!G82</f>
        <v>0</v>
      </c>
    </row>
    <row r="83" spans="1:7" ht="15" customHeight="1">
      <c r="A83" s="48" t="s">
        <v>76</v>
      </c>
      <c r="B83" s="40" t="str">
        <f t="shared" si="16"/>
        <v>10-41</v>
      </c>
      <c r="C83" s="40" t="str">
        <f t="shared" si="17"/>
        <v>2-7</v>
      </c>
      <c r="D83" s="49">
        <f t="shared" si="14"/>
        <v>50</v>
      </c>
      <c r="E83" s="49">
        <f t="shared" si="15"/>
        <v>2</v>
      </c>
      <c r="F83" s="50">
        <f>'9.1'!G83</f>
        <v>2</v>
      </c>
      <c r="G83" s="51">
        <f>'9.2'!G83</f>
        <v>0</v>
      </c>
    </row>
    <row r="84" spans="1:7" ht="15" customHeight="1">
      <c r="A84" s="48" t="s">
        <v>77</v>
      </c>
      <c r="B84" s="40" t="str">
        <f t="shared" si="16"/>
        <v>1-8</v>
      </c>
      <c r="C84" s="40" t="str">
        <f t="shared" si="17"/>
        <v>1</v>
      </c>
      <c r="D84" s="49">
        <f t="shared" si="14"/>
        <v>100</v>
      </c>
      <c r="E84" s="49">
        <f t="shared" si="15"/>
        <v>4</v>
      </c>
      <c r="F84" s="50">
        <f>'9.1'!G84</f>
        <v>2</v>
      </c>
      <c r="G84" s="51">
        <f>'9.2'!G84</f>
        <v>2</v>
      </c>
    </row>
    <row r="85" spans="1:7" ht="15" customHeight="1">
      <c r="A85" s="48" t="s">
        <v>78</v>
      </c>
      <c r="B85" s="40" t="str">
        <f t="shared" si="16"/>
        <v>10-41</v>
      </c>
      <c r="C85" s="40" t="str">
        <f t="shared" si="17"/>
        <v>2-7</v>
      </c>
      <c r="D85" s="49">
        <f t="shared" si="14"/>
        <v>50</v>
      </c>
      <c r="E85" s="49">
        <f t="shared" si="15"/>
        <v>2</v>
      </c>
      <c r="F85" s="50">
        <f>'9.1'!G85</f>
        <v>2</v>
      </c>
      <c r="G85" s="51">
        <f>'9.2'!G85</f>
        <v>0</v>
      </c>
    </row>
    <row r="86" spans="1:7" ht="15" customHeight="1">
      <c r="A86" s="48" t="s">
        <v>79</v>
      </c>
      <c r="B86" s="40" t="str">
        <f t="shared" si="16"/>
        <v>46-85</v>
      </c>
      <c r="C86" s="40" t="str">
        <f t="shared" si="17"/>
        <v>9-10</v>
      </c>
      <c r="D86" s="49">
        <f t="shared" si="14"/>
        <v>0</v>
      </c>
      <c r="E86" s="49">
        <f t="shared" si="15"/>
        <v>0</v>
      </c>
      <c r="F86" s="50">
        <f>'9.1'!G86</f>
        <v>0</v>
      </c>
      <c r="G86" s="51">
        <f>'9.2'!G86</f>
        <v>0</v>
      </c>
    </row>
    <row r="87" spans="1:7" ht="15" customHeight="1">
      <c r="A87" s="57" t="s">
        <v>80</v>
      </c>
      <c r="B87" s="79"/>
      <c r="C87" s="79"/>
      <c r="D87" s="81"/>
      <c r="E87" s="81"/>
      <c r="F87" s="82"/>
      <c r="G87" s="83"/>
    </row>
    <row r="88" spans="1:7" ht="15" customHeight="1">
      <c r="A88" s="48" t="s">
        <v>69</v>
      </c>
      <c r="B88" s="40" t="str">
        <f aca="true" t="shared" si="18" ref="B88:B98">RANK(D88,$D$7:$D$98)&amp;IF(COUNTIF($D$7:$D$98,D88)&gt;1,"-"&amp;RANK(D88,$D$7:$D$98)+COUNTIF($D$7:$D$98,D88)-1,"")</f>
        <v>10-41</v>
      </c>
      <c r="C88" s="40" t="str">
        <f>RANK(D88,$D$88:$D$98)&amp;IF(COUNTIF($D$88:$D$98,D88)&gt;1,"-"&amp;RANK(D88,$D$88:$D$98)+COUNTIF($D$88:$D$98,D88)-1,"")</f>
        <v>2-5</v>
      </c>
      <c r="D88" s="49">
        <f>E88/$E$5*100</f>
        <v>50</v>
      </c>
      <c r="E88" s="49">
        <f>SUM(F88:G88)</f>
        <v>2</v>
      </c>
      <c r="F88" s="50">
        <f>'9.1'!G88</f>
        <v>2</v>
      </c>
      <c r="G88" s="51">
        <f>'9.2'!G88</f>
        <v>0</v>
      </c>
    </row>
    <row r="89" spans="1:7" ht="15.75" customHeight="1">
      <c r="A89" s="48" t="s">
        <v>81</v>
      </c>
      <c r="B89" s="40" t="str">
        <f t="shared" si="18"/>
        <v>46-85</v>
      </c>
      <c r="C89" s="40" t="str">
        <f>RANK(D89,$D$88:$D$98)&amp;IF(COUNTIF($D$88:$D$98,D89)&gt;1,"-"&amp;RANK(D89,$D$88:$D$98)+COUNTIF($D$88:$D$98,D89)-1,"")</f>
        <v>6-11</v>
      </c>
      <c r="D89" s="49">
        <f t="shared" si="14"/>
        <v>0</v>
      </c>
      <c r="E89" s="49">
        <f t="shared" si="15"/>
        <v>0</v>
      </c>
      <c r="F89" s="50">
        <f>'9.1'!G89</f>
        <v>0</v>
      </c>
      <c r="G89" s="51">
        <f>'9.2'!G89</f>
        <v>0</v>
      </c>
    </row>
    <row r="90" spans="1:7" ht="15.75" customHeight="1">
      <c r="A90" s="48" t="s">
        <v>73</v>
      </c>
      <c r="B90" s="40" t="str">
        <f t="shared" si="18"/>
        <v>46-85</v>
      </c>
      <c r="C90" s="40" t="str">
        <f aca="true" t="shared" si="19" ref="C90:C98">RANK(D90,$D$88:$D$98)&amp;IF(COUNTIF($D$88:$D$98,D90)&gt;1,"-"&amp;RANK(D90,$D$88:$D$98)+COUNTIF($D$88:$D$98,D90)-1,"")</f>
        <v>6-11</v>
      </c>
      <c r="D90" s="49">
        <f>E90/$E$5*100</f>
        <v>0</v>
      </c>
      <c r="E90" s="49">
        <f>SUM(F90:G90)</f>
        <v>0</v>
      </c>
      <c r="F90" s="50">
        <f>'9.1'!G90</f>
        <v>0</v>
      </c>
      <c r="G90" s="51">
        <f>'9.2'!G90</f>
        <v>0</v>
      </c>
    </row>
    <row r="91" spans="1:7" ht="15" customHeight="1">
      <c r="A91" s="48" t="s">
        <v>82</v>
      </c>
      <c r="B91" s="40" t="str">
        <f t="shared" si="18"/>
        <v>10-41</v>
      </c>
      <c r="C91" s="40" t="str">
        <f t="shared" si="19"/>
        <v>2-5</v>
      </c>
      <c r="D91" s="49">
        <f t="shared" si="14"/>
        <v>50</v>
      </c>
      <c r="E91" s="49">
        <f t="shared" si="15"/>
        <v>2</v>
      </c>
      <c r="F91" s="50">
        <f>'9.1'!G91</f>
        <v>2</v>
      </c>
      <c r="G91" s="51">
        <f>'9.2'!G91</f>
        <v>0</v>
      </c>
    </row>
    <row r="92" spans="1:7" ht="15" customHeight="1">
      <c r="A92" s="48" t="s">
        <v>83</v>
      </c>
      <c r="B92" s="40" t="str">
        <f t="shared" si="18"/>
        <v>46-85</v>
      </c>
      <c r="C92" s="40" t="str">
        <f t="shared" si="19"/>
        <v>6-11</v>
      </c>
      <c r="D92" s="49">
        <f t="shared" si="14"/>
        <v>0</v>
      </c>
      <c r="E92" s="49">
        <f t="shared" si="15"/>
        <v>0</v>
      </c>
      <c r="F92" s="50">
        <f>'9.1'!G92</f>
        <v>0</v>
      </c>
      <c r="G92" s="51">
        <f>'9.2'!G92</f>
        <v>0</v>
      </c>
    </row>
    <row r="93" spans="1:7" ht="15" customHeight="1">
      <c r="A93" s="48" t="s">
        <v>84</v>
      </c>
      <c r="B93" s="40" t="str">
        <f t="shared" si="18"/>
        <v>10-41</v>
      </c>
      <c r="C93" s="40" t="str">
        <f t="shared" si="19"/>
        <v>2-5</v>
      </c>
      <c r="D93" s="49">
        <f t="shared" si="14"/>
        <v>50</v>
      </c>
      <c r="E93" s="49">
        <f t="shared" si="15"/>
        <v>2</v>
      </c>
      <c r="F93" s="50">
        <f>'9.1'!G93</f>
        <v>2</v>
      </c>
      <c r="G93" s="51">
        <f>'9.2'!G93</f>
        <v>0</v>
      </c>
    </row>
    <row r="94" spans="1:7" ht="15" customHeight="1">
      <c r="A94" s="48" t="s">
        <v>85</v>
      </c>
      <c r="B94" s="40" t="str">
        <f t="shared" si="18"/>
        <v>10-41</v>
      </c>
      <c r="C94" s="40" t="str">
        <f t="shared" si="19"/>
        <v>2-5</v>
      </c>
      <c r="D94" s="49">
        <f t="shared" si="14"/>
        <v>50</v>
      </c>
      <c r="E94" s="49">
        <f t="shared" si="15"/>
        <v>2</v>
      </c>
      <c r="F94" s="50">
        <f>'9.1'!G94</f>
        <v>2</v>
      </c>
      <c r="G94" s="51">
        <f>'9.2'!G94</f>
        <v>0</v>
      </c>
    </row>
    <row r="95" spans="1:7" ht="15" customHeight="1">
      <c r="A95" s="48" t="s">
        <v>86</v>
      </c>
      <c r="B95" s="40" t="str">
        <f t="shared" si="18"/>
        <v>46-85</v>
      </c>
      <c r="C95" s="40" t="str">
        <f t="shared" si="19"/>
        <v>6-11</v>
      </c>
      <c r="D95" s="49">
        <f t="shared" si="14"/>
        <v>0</v>
      </c>
      <c r="E95" s="49">
        <f t="shared" si="15"/>
        <v>0</v>
      </c>
      <c r="F95" s="50">
        <f>'9.1'!G95</f>
        <v>0</v>
      </c>
      <c r="G95" s="51">
        <f>'9.2'!G95</f>
        <v>0</v>
      </c>
    </row>
    <row r="96" spans="1:7" ht="15" customHeight="1">
      <c r="A96" s="48" t="s">
        <v>87</v>
      </c>
      <c r="B96" s="40" t="str">
        <f t="shared" si="18"/>
        <v>1-8</v>
      </c>
      <c r="C96" s="40" t="str">
        <f t="shared" si="19"/>
        <v>1</v>
      </c>
      <c r="D96" s="49">
        <f t="shared" si="14"/>
        <v>100</v>
      </c>
      <c r="E96" s="49">
        <f t="shared" si="15"/>
        <v>4</v>
      </c>
      <c r="F96" s="50">
        <f>'9.1'!G96</f>
        <v>2</v>
      </c>
      <c r="G96" s="51">
        <f>'9.2'!G96</f>
        <v>2</v>
      </c>
    </row>
    <row r="97" spans="1:7" s="21" customFormat="1" ht="15" customHeight="1">
      <c r="A97" s="48" t="s">
        <v>88</v>
      </c>
      <c r="B97" s="40" t="str">
        <f t="shared" si="18"/>
        <v>46-85</v>
      </c>
      <c r="C97" s="40" t="str">
        <f t="shared" si="19"/>
        <v>6-11</v>
      </c>
      <c r="D97" s="49">
        <f t="shared" si="14"/>
        <v>0</v>
      </c>
      <c r="E97" s="49">
        <f t="shared" si="15"/>
        <v>0</v>
      </c>
      <c r="F97" s="50">
        <f>'9.1'!G97</f>
        <v>0</v>
      </c>
      <c r="G97" s="51">
        <f>'9.2'!G97</f>
        <v>0</v>
      </c>
    </row>
    <row r="98" spans="1:7" ht="15" customHeight="1">
      <c r="A98" s="48" t="s">
        <v>89</v>
      </c>
      <c r="B98" s="40" t="str">
        <f t="shared" si="18"/>
        <v>46-85</v>
      </c>
      <c r="C98" s="40" t="str">
        <f t="shared" si="19"/>
        <v>6-11</v>
      </c>
      <c r="D98" s="49">
        <f t="shared" si="14"/>
        <v>0</v>
      </c>
      <c r="E98" s="49">
        <f t="shared" si="15"/>
        <v>0</v>
      </c>
      <c r="F98" s="50">
        <f>'9.1'!G98</f>
        <v>0</v>
      </c>
      <c r="G98" s="51">
        <f>'9.2'!G98</f>
        <v>0</v>
      </c>
    </row>
    <row r="99" ht="15">
      <c r="E99" s="39"/>
    </row>
    <row r="100" ht="15">
      <c r="E100" s="52"/>
    </row>
  </sheetData>
  <sheetProtection/>
  <mergeCells count="2">
    <mergeCell ref="A1:G1"/>
    <mergeCell ref="A2:G2"/>
  </mergeCells>
  <printOptions/>
  <pageMargins left="0.7086614173228347" right="0.7086614173228347" top="0.7874015748031497" bottom="0.7874015748031497" header="0.4330708661417323" footer="0.4330708661417323"/>
  <pageSetup fitToHeight="3" fitToWidth="1" horizontalDpi="600" verticalDpi="600" orientation="landscape" paperSize="9" scale="74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G2" sqref="A2:IV3"/>
    </sheetView>
  </sheetViews>
  <sheetFormatPr defaultColWidth="9.140625" defaultRowHeight="15"/>
  <cols>
    <col min="1" max="1" width="9.140625" style="11" customWidth="1"/>
    <col min="2" max="2" width="118.7109375" style="0" customWidth="1"/>
    <col min="3" max="6" width="8.7109375" style="0" customWidth="1"/>
  </cols>
  <sheetData>
    <row r="1" spans="1:6" s="13" customFormat="1" ht="27.75" customHeight="1">
      <c r="A1" s="108" t="s">
        <v>258</v>
      </c>
      <c r="B1" s="109"/>
      <c r="C1" s="109"/>
      <c r="D1" s="109"/>
      <c r="E1" s="109"/>
      <c r="F1" s="109"/>
    </row>
    <row r="2" spans="1:6" ht="15">
      <c r="A2" s="113" t="s">
        <v>250</v>
      </c>
      <c r="B2" s="115" t="s">
        <v>256</v>
      </c>
      <c r="C2" s="115" t="s">
        <v>257</v>
      </c>
      <c r="D2" s="116" t="s">
        <v>259</v>
      </c>
      <c r="E2" s="117"/>
      <c r="F2" s="118"/>
    </row>
    <row r="3" spans="1:6" s="18" customFormat="1" ht="15">
      <c r="A3" s="114"/>
      <c r="B3" s="114"/>
      <c r="C3" s="114"/>
      <c r="D3" s="87" t="s">
        <v>180</v>
      </c>
      <c r="E3" s="87" t="s">
        <v>181</v>
      </c>
      <c r="F3" s="87" t="s">
        <v>182</v>
      </c>
    </row>
    <row r="4" spans="1:6" ht="15">
      <c r="A4" s="119">
        <v>9</v>
      </c>
      <c r="B4" s="89" t="s">
        <v>251</v>
      </c>
      <c r="C4" s="110">
        <v>4</v>
      </c>
      <c r="D4" s="111"/>
      <c r="E4" s="111"/>
      <c r="F4" s="111"/>
    </row>
    <row r="5" spans="1:6" ht="61.5" customHeight="1">
      <c r="A5" s="119"/>
      <c r="B5" s="90" t="s">
        <v>234</v>
      </c>
      <c r="C5" s="110"/>
      <c r="D5" s="111"/>
      <c r="E5" s="111"/>
      <c r="F5" s="111"/>
    </row>
    <row r="6" spans="1:6" ht="31.5" customHeight="1">
      <c r="A6" s="112" t="s">
        <v>173</v>
      </c>
      <c r="B6" s="91" t="s">
        <v>235</v>
      </c>
      <c r="C6" s="111"/>
      <c r="D6" s="111"/>
      <c r="E6" s="111"/>
      <c r="F6" s="111"/>
    </row>
    <row r="7" spans="1:6" ht="45">
      <c r="A7" s="112"/>
      <c r="B7" s="92" t="s">
        <v>236</v>
      </c>
      <c r="C7" s="111"/>
      <c r="D7" s="111"/>
      <c r="E7" s="111"/>
      <c r="F7" s="111"/>
    </row>
    <row r="8" spans="1:6" ht="15">
      <c r="A8" s="112"/>
      <c r="B8" s="92" t="s">
        <v>237</v>
      </c>
      <c r="C8" s="111"/>
      <c r="D8" s="111"/>
      <c r="E8" s="111"/>
      <c r="F8" s="111"/>
    </row>
    <row r="9" spans="1:6" ht="14.25" customHeight="1">
      <c r="A9" s="112"/>
      <c r="B9" s="92" t="s">
        <v>238</v>
      </c>
      <c r="C9" s="111"/>
      <c r="D9" s="111"/>
      <c r="E9" s="111"/>
      <c r="F9" s="111"/>
    </row>
    <row r="10" spans="1:6" ht="30">
      <c r="A10" s="112"/>
      <c r="B10" s="92" t="s">
        <v>239</v>
      </c>
      <c r="C10" s="111"/>
      <c r="D10" s="111"/>
      <c r="E10" s="111"/>
      <c r="F10" s="111"/>
    </row>
    <row r="11" spans="1:6" ht="15">
      <c r="A11" s="112"/>
      <c r="B11" s="92" t="s">
        <v>240</v>
      </c>
      <c r="C11" s="111"/>
      <c r="D11" s="111"/>
      <c r="E11" s="111"/>
      <c r="F11" s="111"/>
    </row>
    <row r="12" spans="1:6" ht="45">
      <c r="A12" s="112"/>
      <c r="B12" s="92" t="s">
        <v>241</v>
      </c>
      <c r="C12" s="111"/>
      <c r="D12" s="111"/>
      <c r="E12" s="111"/>
      <c r="F12" s="111"/>
    </row>
    <row r="13" spans="1:6" ht="90">
      <c r="A13" s="112"/>
      <c r="B13" s="92" t="s">
        <v>242</v>
      </c>
      <c r="C13" s="111"/>
      <c r="D13" s="111"/>
      <c r="E13" s="111"/>
      <c r="F13" s="111"/>
    </row>
    <row r="14" spans="1:6" ht="45">
      <c r="A14" s="112"/>
      <c r="B14" s="92" t="s">
        <v>243</v>
      </c>
      <c r="C14" s="111"/>
      <c r="D14" s="111"/>
      <c r="E14" s="111"/>
      <c r="F14" s="111"/>
    </row>
    <row r="15" spans="1:6" ht="45">
      <c r="A15" s="112"/>
      <c r="B15" s="92" t="s">
        <v>244</v>
      </c>
      <c r="C15" s="111"/>
      <c r="D15" s="111"/>
      <c r="E15" s="111"/>
      <c r="F15" s="111"/>
    </row>
    <row r="16" spans="1:6" ht="30">
      <c r="A16" s="112"/>
      <c r="B16" s="93" t="s">
        <v>245</v>
      </c>
      <c r="C16" s="111"/>
      <c r="D16" s="111"/>
      <c r="E16" s="111"/>
      <c r="F16" s="111"/>
    </row>
    <row r="17" spans="1:6" ht="15">
      <c r="A17" s="88"/>
      <c r="B17" s="86" t="s">
        <v>246</v>
      </c>
      <c r="C17" s="85">
        <v>2</v>
      </c>
      <c r="D17" s="85">
        <v>0.5</v>
      </c>
      <c r="E17" s="85">
        <v>0.5</v>
      </c>
      <c r="F17" s="85">
        <v>0.5</v>
      </c>
    </row>
    <row r="18" spans="1:6" ht="30">
      <c r="A18" s="88"/>
      <c r="B18" s="86" t="s">
        <v>168</v>
      </c>
      <c r="C18" s="85">
        <v>0</v>
      </c>
      <c r="D18" s="85"/>
      <c r="E18" s="85"/>
      <c r="F18" s="85"/>
    </row>
    <row r="19" spans="1:6" ht="28.5">
      <c r="A19" s="112" t="s">
        <v>174</v>
      </c>
      <c r="B19" s="91" t="s">
        <v>247</v>
      </c>
      <c r="C19" s="111"/>
      <c r="D19" s="111"/>
      <c r="E19" s="111"/>
      <c r="F19" s="111"/>
    </row>
    <row r="20" spans="1:6" ht="30">
      <c r="A20" s="112"/>
      <c r="B20" s="92" t="s">
        <v>248</v>
      </c>
      <c r="C20" s="111"/>
      <c r="D20" s="111"/>
      <c r="E20" s="111"/>
      <c r="F20" s="111"/>
    </row>
    <row r="21" spans="1:6" ht="16.5" customHeight="1">
      <c r="A21" s="112"/>
      <c r="B21" s="94" t="s">
        <v>252</v>
      </c>
      <c r="C21" s="111"/>
      <c r="D21" s="111"/>
      <c r="E21" s="111"/>
      <c r="F21" s="111"/>
    </row>
    <row r="22" spans="1:6" ht="45">
      <c r="A22" s="112"/>
      <c r="B22" s="94" t="s">
        <v>253</v>
      </c>
      <c r="C22" s="111"/>
      <c r="D22" s="111"/>
      <c r="E22" s="111"/>
      <c r="F22" s="111"/>
    </row>
    <row r="23" spans="1:6" ht="30">
      <c r="A23" s="112"/>
      <c r="B23" s="94" t="s">
        <v>254</v>
      </c>
      <c r="C23" s="111"/>
      <c r="D23" s="111"/>
      <c r="E23" s="111"/>
      <c r="F23" s="111"/>
    </row>
    <row r="24" spans="1:6" ht="15">
      <c r="A24" s="112"/>
      <c r="B24" s="94" t="s">
        <v>255</v>
      </c>
      <c r="C24" s="111"/>
      <c r="D24" s="111"/>
      <c r="E24" s="111"/>
      <c r="F24" s="111"/>
    </row>
    <row r="25" spans="1:6" ht="78" customHeight="1">
      <c r="A25" s="112"/>
      <c r="B25" s="93" t="s">
        <v>249</v>
      </c>
      <c r="C25" s="111"/>
      <c r="D25" s="111"/>
      <c r="E25" s="111"/>
      <c r="F25" s="111"/>
    </row>
    <row r="26" spans="1:6" ht="15">
      <c r="A26" s="88"/>
      <c r="B26" s="86" t="s">
        <v>175</v>
      </c>
      <c r="C26" s="85">
        <v>2</v>
      </c>
      <c r="D26" s="85">
        <v>0.5</v>
      </c>
      <c r="E26" s="85">
        <v>0.5</v>
      </c>
      <c r="F26" s="85">
        <v>0.5</v>
      </c>
    </row>
    <row r="27" spans="1:6" ht="15">
      <c r="A27" s="88"/>
      <c r="B27" s="86" t="s">
        <v>176</v>
      </c>
      <c r="C27" s="85">
        <v>0</v>
      </c>
      <c r="D27" s="85"/>
      <c r="E27" s="85"/>
      <c r="F27" s="85"/>
    </row>
  </sheetData>
  <sheetProtection/>
  <mergeCells count="20">
    <mergeCell ref="A19:A25"/>
    <mergeCell ref="C19:C25"/>
    <mergeCell ref="D19:D25"/>
    <mergeCell ref="E19:E25"/>
    <mergeCell ref="F19:F25"/>
    <mergeCell ref="A2:A3"/>
    <mergeCell ref="B2:B3"/>
    <mergeCell ref="C2:C3"/>
    <mergeCell ref="D2:F2"/>
    <mergeCell ref="A4:A5"/>
    <mergeCell ref="A1:F1"/>
    <mergeCell ref="C4:C5"/>
    <mergeCell ref="D4:D5"/>
    <mergeCell ref="E4:E5"/>
    <mergeCell ref="F4:F5"/>
    <mergeCell ref="A6:A16"/>
    <mergeCell ref="C6:C16"/>
    <mergeCell ref="D6:D16"/>
    <mergeCell ref="E6:E16"/>
    <mergeCell ref="F6:F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1" ySplit="5" topLeftCell="B12" activePane="bottomRight" state="frozen"/>
      <selection pane="topLeft" activeCell="A15" sqref="A15"/>
      <selection pane="topRight" activeCell="A15" sqref="A15"/>
      <selection pane="bottomLeft" activeCell="A20" sqref="A20"/>
      <selection pane="bottomRight" activeCell="V33" sqref="V33"/>
    </sheetView>
  </sheetViews>
  <sheetFormatPr defaultColWidth="9.140625" defaultRowHeight="14.25" customHeight="1"/>
  <cols>
    <col min="1" max="1" width="32.57421875" style="8" customWidth="1"/>
    <col min="2" max="2" width="39.8515625" style="8" customWidth="1"/>
    <col min="3" max="3" width="6.7109375" style="8" customWidth="1"/>
    <col min="4" max="6" width="5.7109375" style="8" customWidth="1"/>
    <col min="7" max="7" width="6.7109375" style="8" customWidth="1"/>
    <col min="8" max="8" width="12.7109375" style="8" customWidth="1"/>
    <col min="9" max="9" width="9.140625" style="8" customWidth="1"/>
    <col min="10" max="10" width="9.28125" style="8" customWidth="1"/>
    <col min="11" max="11" width="10.7109375" style="8" customWidth="1"/>
    <col min="12" max="12" width="15.00390625" style="8" customWidth="1"/>
    <col min="13" max="14" width="10.7109375" style="8" customWidth="1"/>
    <col min="15" max="15" width="11.140625" style="29" customWidth="1"/>
    <col min="16" max="16" width="11.28125" style="8" customWidth="1"/>
    <col min="17" max="17" width="9.7109375" style="8" customWidth="1"/>
    <col min="18" max="18" width="9.28125" style="8" customWidth="1"/>
    <col min="19" max="19" width="11.00390625" style="8" customWidth="1"/>
    <col min="20" max="20" width="8.421875" style="8" customWidth="1"/>
    <col min="21" max="21" width="11.28125" style="8" customWidth="1"/>
    <col min="22" max="22" width="21.00390625" style="8" customWidth="1"/>
    <col min="23" max="23" width="20.7109375" style="10" customWidth="1"/>
    <col min="24" max="16384" width="9.140625" style="10" customWidth="1"/>
  </cols>
  <sheetData>
    <row r="1" spans="1:23" s="1" customFormat="1" ht="19.5" customHeight="1">
      <c r="A1" s="125" t="s">
        <v>217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s="1" customFormat="1" ht="15" customHeight="1">
      <c r="A2" s="127" t="s">
        <v>359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52.5" customHeight="1">
      <c r="A3" s="120" t="s">
        <v>94</v>
      </c>
      <c r="B3" s="100" t="s">
        <v>207</v>
      </c>
      <c r="C3" s="123" t="s">
        <v>216</v>
      </c>
      <c r="D3" s="123"/>
      <c r="E3" s="124"/>
      <c r="F3" s="124"/>
      <c r="G3" s="124"/>
      <c r="H3" s="122" t="s">
        <v>152</v>
      </c>
      <c r="I3" s="130" t="s">
        <v>264</v>
      </c>
      <c r="J3" s="130"/>
      <c r="K3" s="131"/>
      <c r="L3" s="122" t="s">
        <v>263</v>
      </c>
      <c r="M3" s="122" t="s">
        <v>338</v>
      </c>
      <c r="N3" s="122"/>
      <c r="O3" s="122" t="s">
        <v>153</v>
      </c>
      <c r="P3" s="122" t="s">
        <v>183</v>
      </c>
      <c r="Q3" s="120" t="s">
        <v>125</v>
      </c>
      <c r="R3" s="122"/>
      <c r="S3" s="122"/>
      <c r="T3" s="122"/>
      <c r="U3" s="122"/>
      <c r="V3" s="122" t="s">
        <v>157</v>
      </c>
      <c r="W3" s="120" t="s">
        <v>91</v>
      </c>
    </row>
    <row r="4" spans="1:23" ht="30.75" customHeight="1">
      <c r="A4" s="122"/>
      <c r="B4" s="102" t="s">
        <v>246</v>
      </c>
      <c r="C4" s="120" t="s">
        <v>96</v>
      </c>
      <c r="D4" s="120" t="s">
        <v>260</v>
      </c>
      <c r="E4" s="120" t="s">
        <v>261</v>
      </c>
      <c r="F4" s="120" t="s">
        <v>262</v>
      </c>
      <c r="G4" s="123" t="s">
        <v>95</v>
      </c>
      <c r="H4" s="122"/>
      <c r="I4" s="122" t="s">
        <v>123</v>
      </c>
      <c r="J4" s="122" t="s">
        <v>124</v>
      </c>
      <c r="K4" s="122" t="s">
        <v>304</v>
      </c>
      <c r="L4" s="122"/>
      <c r="M4" s="122" t="s">
        <v>218</v>
      </c>
      <c r="N4" s="122" t="s">
        <v>219</v>
      </c>
      <c r="O4" s="122"/>
      <c r="P4" s="122"/>
      <c r="Q4" s="120" t="s">
        <v>130</v>
      </c>
      <c r="R4" s="120" t="s">
        <v>120</v>
      </c>
      <c r="S4" s="120" t="s">
        <v>126</v>
      </c>
      <c r="T4" s="120" t="s">
        <v>127</v>
      </c>
      <c r="U4" s="120" t="s">
        <v>128</v>
      </c>
      <c r="V4" s="122"/>
      <c r="W4" s="121"/>
    </row>
    <row r="5" spans="1:23" ht="51" customHeight="1">
      <c r="A5" s="122"/>
      <c r="B5" s="34" t="s">
        <v>168</v>
      </c>
      <c r="C5" s="120"/>
      <c r="D5" s="120"/>
      <c r="E5" s="120"/>
      <c r="F5" s="122"/>
      <c r="G5" s="123"/>
      <c r="H5" s="122"/>
      <c r="I5" s="122"/>
      <c r="J5" s="122"/>
      <c r="K5" s="122"/>
      <c r="L5" s="122"/>
      <c r="M5" s="122"/>
      <c r="N5" s="122"/>
      <c r="O5" s="122"/>
      <c r="P5" s="122"/>
      <c r="Q5" s="120"/>
      <c r="R5" s="120"/>
      <c r="S5" s="120"/>
      <c r="T5" s="120"/>
      <c r="U5" s="120"/>
      <c r="V5" s="122"/>
      <c r="W5" s="121"/>
    </row>
    <row r="6" spans="1:23" s="6" customFormat="1" ht="15" customHeight="1">
      <c r="A6" s="56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7"/>
      <c r="Q6" s="57"/>
      <c r="R6" s="57"/>
      <c r="S6" s="57"/>
      <c r="T6" s="57"/>
      <c r="U6" s="57"/>
      <c r="V6" s="57"/>
      <c r="W6" s="59"/>
    </row>
    <row r="7" spans="1:23" s="15" customFormat="1" ht="15" customHeight="1">
      <c r="A7" s="24" t="s">
        <v>1</v>
      </c>
      <c r="B7" s="25" t="s">
        <v>168</v>
      </c>
      <c r="C7" s="27">
        <f>IF(B7=$B$4,2,0)</f>
        <v>0</v>
      </c>
      <c r="D7" s="37"/>
      <c r="E7" s="27"/>
      <c r="F7" s="27"/>
      <c r="G7" s="22">
        <f>C7*(1-D7)*(1-E7)*(1-F7)</f>
        <v>0</v>
      </c>
      <c r="H7" s="27" t="s">
        <v>148</v>
      </c>
      <c r="I7" s="27" t="s">
        <v>148</v>
      </c>
      <c r="J7" s="27" t="s">
        <v>148</v>
      </c>
      <c r="K7" s="27" t="s">
        <v>148</v>
      </c>
      <c r="L7" s="27" t="s">
        <v>148</v>
      </c>
      <c r="M7" s="27">
        <v>2</v>
      </c>
      <c r="N7" s="27">
        <v>1</v>
      </c>
      <c r="O7" s="23" t="s">
        <v>163</v>
      </c>
      <c r="P7" s="27" t="s">
        <v>148</v>
      </c>
      <c r="Q7" s="27" t="s">
        <v>326</v>
      </c>
      <c r="R7" s="27" t="s">
        <v>148</v>
      </c>
      <c r="S7" s="27" t="s">
        <v>148</v>
      </c>
      <c r="T7" s="27" t="s">
        <v>148</v>
      </c>
      <c r="U7" s="27" t="s">
        <v>148</v>
      </c>
      <c r="V7" s="25" t="s">
        <v>356</v>
      </c>
      <c r="W7" s="98" t="s">
        <v>229</v>
      </c>
    </row>
    <row r="8" spans="1:23" ht="15" customHeight="1">
      <c r="A8" s="24" t="s">
        <v>2</v>
      </c>
      <c r="B8" s="25" t="s">
        <v>168</v>
      </c>
      <c r="C8" s="27">
        <f aca="true" t="shared" si="0" ref="C8:C24">IF(B8=$B$4,2,0)</f>
        <v>0</v>
      </c>
      <c r="D8" s="37"/>
      <c r="E8" s="27"/>
      <c r="F8" s="27"/>
      <c r="G8" s="22">
        <f aca="true" t="shared" si="1" ref="G8:G71">C8*(1-D8)*(1-E8)*(1-F8)</f>
        <v>0</v>
      </c>
      <c r="H8" s="32" t="str">
        <f>IF(AND(I8="Да",J8="Да",K8="Да"),"Да","Нет")</f>
        <v>Нет</v>
      </c>
      <c r="I8" s="32" t="s">
        <v>148</v>
      </c>
      <c r="J8" s="32" t="s">
        <v>148</v>
      </c>
      <c r="K8" s="32" t="s">
        <v>149</v>
      </c>
      <c r="L8" s="27" t="s">
        <v>151</v>
      </c>
      <c r="M8" s="27" t="s">
        <v>149</v>
      </c>
      <c r="N8" s="27" t="s">
        <v>149</v>
      </c>
      <c r="O8" s="25"/>
      <c r="P8" s="32"/>
      <c r="Q8" s="32"/>
      <c r="R8" s="32"/>
      <c r="S8" s="32"/>
      <c r="T8" s="32"/>
      <c r="U8" s="32"/>
      <c r="V8" s="25"/>
      <c r="W8" s="64" t="s">
        <v>268</v>
      </c>
    </row>
    <row r="9" spans="1:23" s="6" customFormat="1" ht="15" customHeight="1">
      <c r="A9" s="24" t="s">
        <v>3</v>
      </c>
      <c r="B9" s="25" t="s">
        <v>168</v>
      </c>
      <c r="C9" s="27">
        <f t="shared" si="0"/>
        <v>0</v>
      </c>
      <c r="D9" s="37"/>
      <c r="E9" s="27"/>
      <c r="F9" s="27"/>
      <c r="G9" s="22">
        <f t="shared" si="1"/>
        <v>0</v>
      </c>
      <c r="H9" s="27" t="s">
        <v>148</v>
      </c>
      <c r="I9" s="27" t="s">
        <v>148</v>
      </c>
      <c r="J9" s="27" t="s">
        <v>148</v>
      </c>
      <c r="K9" s="27" t="s">
        <v>148</v>
      </c>
      <c r="L9" s="27" t="s">
        <v>148</v>
      </c>
      <c r="M9" s="27">
        <v>1</v>
      </c>
      <c r="N9" s="27">
        <v>3</v>
      </c>
      <c r="O9" s="23" t="s">
        <v>163</v>
      </c>
      <c r="P9" s="27" t="s">
        <v>269</v>
      </c>
      <c r="Q9" s="27" t="s">
        <v>148</v>
      </c>
      <c r="R9" s="27" t="s">
        <v>148</v>
      </c>
      <c r="S9" s="27" t="s">
        <v>148</v>
      </c>
      <c r="T9" s="23" t="s">
        <v>270</v>
      </c>
      <c r="U9" s="27" t="s">
        <v>148</v>
      </c>
      <c r="V9" s="23" t="s">
        <v>274</v>
      </c>
      <c r="W9" s="65" t="s">
        <v>271</v>
      </c>
    </row>
    <row r="10" spans="1:23" s="4" customFormat="1" ht="15" customHeight="1">
      <c r="A10" s="24" t="s">
        <v>4</v>
      </c>
      <c r="B10" s="25" t="s">
        <v>168</v>
      </c>
      <c r="C10" s="27">
        <f t="shared" si="0"/>
        <v>0</v>
      </c>
      <c r="D10" s="37"/>
      <c r="E10" s="27"/>
      <c r="F10" s="27"/>
      <c r="G10" s="22">
        <f t="shared" si="1"/>
        <v>0</v>
      </c>
      <c r="H10" s="32" t="s">
        <v>149</v>
      </c>
      <c r="I10" s="32" t="s">
        <v>148</v>
      </c>
      <c r="J10" s="32" t="s">
        <v>148</v>
      </c>
      <c r="K10" s="23" t="s">
        <v>272</v>
      </c>
      <c r="L10" s="32" t="s">
        <v>149</v>
      </c>
      <c r="M10" s="32">
        <v>2</v>
      </c>
      <c r="N10" s="32">
        <v>3</v>
      </c>
      <c r="O10" s="25" t="s">
        <v>210</v>
      </c>
      <c r="P10" s="32" t="s">
        <v>148</v>
      </c>
      <c r="Q10" s="27" t="s">
        <v>326</v>
      </c>
      <c r="R10" s="32" t="s">
        <v>148</v>
      </c>
      <c r="S10" s="32" t="s">
        <v>148</v>
      </c>
      <c r="T10" s="32" t="s">
        <v>148</v>
      </c>
      <c r="U10" s="32" t="s">
        <v>148</v>
      </c>
      <c r="V10" s="25" t="s">
        <v>348</v>
      </c>
      <c r="W10" s="64" t="s">
        <v>166</v>
      </c>
    </row>
    <row r="11" spans="1:23" s="5" customFormat="1" ht="15" customHeight="1">
      <c r="A11" s="24" t="s">
        <v>5</v>
      </c>
      <c r="B11" s="25" t="s">
        <v>246</v>
      </c>
      <c r="C11" s="27">
        <f t="shared" si="0"/>
        <v>2</v>
      </c>
      <c r="D11" s="37"/>
      <c r="E11" s="27"/>
      <c r="F11" s="27"/>
      <c r="G11" s="22">
        <f t="shared" si="1"/>
        <v>2</v>
      </c>
      <c r="H11" s="32" t="s">
        <v>148</v>
      </c>
      <c r="I11" s="32" t="s">
        <v>148</v>
      </c>
      <c r="J11" s="32" t="s">
        <v>148</v>
      </c>
      <c r="K11" s="32" t="s">
        <v>148</v>
      </c>
      <c r="L11" s="32" t="s">
        <v>148</v>
      </c>
      <c r="M11" s="32">
        <v>2</v>
      </c>
      <c r="N11" s="32">
        <v>3</v>
      </c>
      <c r="O11" s="25" t="s">
        <v>211</v>
      </c>
      <c r="P11" s="32" t="s">
        <v>148</v>
      </c>
      <c r="Q11" s="32" t="s">
        <v>148</v>
      </c>
      <c r="R11" s="32" t="s">
        <v>148</v>
      </c>
      <c r="S11" s="32" t="s">
        <v>148</v>
      </c>
      <c r="T11" s="32" t="s">
        <v>148</v>
      </c>
      <c r="U11" s="32" t="s">
        <v>148</v>
      </c>
      <c r="V11" s="25"/>
      <c r="W11" s="64" t="s">
        <v>275</v>
      </c>
    </row>
    <row r="12" spans="1:23" ht="15" customHeight="1">
      <c r="A12" s="46" t="s">
        <v>6</v>
      </c>
      <c r="B12" s="25" t="s">
        <v>168</v>
      </c>
      <c r="C12" s="27">
        <f t="shared" si="0"/>
        <v>0</v>
      </c>
      <c r="D12" s="37"/>
      <c r="E12" s="27"/>
      <c r="F12" s="27"/>
      <c r="G12" s="22">
        <f t="shared" si="1"/>
        <v>0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1</v>
      </c>
      <c r="N12" s="27">
        <v>1</v>
      </c>
      <c r="O12" s="25" t="s">
        <v>210</v>
      </c>
      <c r="P12" s="32" t="s">
        <v>148</v>
      </c>
      <c r="Q12" s="32" t="s">
        <v>148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25" t="s">
        <v>293</v>
      </c>
      <c r="W12" s="64" t="s">
        <v>170</v>
      </c>
    </row>
    <row r="13" spans="1:23" s="4" customFormat="1" ht="15" customHeight="1">
      <c r="A13" s="24" t="s">
        <v>7</v>
      </c>
      <c r="B13" s="25" t="s">
        <v>168</v>
      </c>
      <c r="C13" s="27">
        <f t="shared" si="0"/>
        <v>0</v>
      </c>
      <c r="D13" s="37">
        <v>0.5</v>
      </c>
      <c r="E13" s="27"/>
      <c r="F13" s="27"/>
      <c r="G13" s="22">
        <f t="shared" si="1"/>
        <v>0</v>
      </c>
      <c r="H13" s="27" t="s">
        <v>149</v>
      </c>
      <c r="I13" s="27" t="s">
        <v>148</v>
      </c>
      <c r="J13" s="27" t="s">
        <v>148</v>
      </c>
      <c r="K13" s="27" t="s">
        <v>149</v>
      </c>
      <c r="L13" s="27" t="s">
        <v>148</v>
      </c>
      <c r="M13" s="27" t="s">
        <v>149</v>
      </c>
      <c r="N13" s="27" t="s">
        <v>149</v>
      </c>
      <c r="O13" s="23"/>
      <c r="P13" s="27"/>
      <c r="Q13" s="27"/>
      <c r="R13" s="27"/>
      <c r="S13" s="27"/>
      <c r="T13" s="27"/>
      <c r="U13" s="27"/>
      <c r="V13" s="23" t="s">
        <v>277</v>
      </c>
      <c r="W13" s="66" t="s">
        <v>220</v>
      </c>
    </row>
    <row r="14" spans="1:23" s="5" customFormat="1" ht="15" customHeight="1">
      <c r="A14" s="24" t="s">
        <v>8</v>
      </c>
      <c r="B14" s="25" t="s">
        <v>246</v>
      </c>
      <c r="C14" s="27">
        <f t="shared" si="0"/>
        <v>2</v>
      </c>
      <c r="D14" s="37"/>
      <c r="E14" s="27"/>
      <c r="F14" s="27"/>
      <c r="G14" s="22">
        <f t="shared" si="1"/>
        <v>2</v>
      </c>
      <c r="H14" s="32" t="str">
        <f aca="true" t="shared" si="2" ref="H14:H23">IF(AND(I14="Да",J14="Да",K14="Да"),"Да","Нет")</f>
        <v>Да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4</v>
      </c>
      <c r="N14" s="32">
        <v>8</v>
      </c>
      <c r="O14" s="25" t="s">
        <v>163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25"/>
      <c r="W14" s="64" t="s">
        <v>165</v>
      </c>
    </row>
    <row r="15" spans="1:23" s="5" customFormat="1" ht="15" customHeight="1">
      <c r="A15" s="24" t="s">
        <v>9</v>
      </c>
      <c r="B15" s="25" t="s">
        <v>168</v>
      </c>
      <c r="C15" s="27">
        <f t="shared" si="0"/>
        <v>0</v>
      </c>
      <c r="D15" s="37"/>
      <c r="E15" s="27"/>
      <c r="F15" s="27"/>
      <c r="G15" s="22">
        <f t="shared" si="1"/>
        <v>0</v>
      </c>
      <c r="H15" s="32" t="s">
        <v>337</v>
      </c>
      <c r="I15" s="32"/>
      <c r="J15" s="32"/>
      <c r="K15" s="32"/>
      <c r="L15" s="27" t="s">
        <v>151</v>
      </c>
      <c r="M15" s="27" t="s">
        <v>149</v>
      </c>
      <c r="N15" s="27" t="s">
        <v>149</v>
      </c>
      <c r="O15" s="25"/>
      <c r="P15" s="32"/>
      <c r="Q15" s="32"/>
      <c r="R15" s="32"/>
      <c r="S15" s="32"/>
      <c r="T15" s="32"/>
      <c r="U15" s="32"/>
      <c r="V15" s="25"/>
      <c r="W15" s="66" t="s">
        <v>154</v>
      </c>
    </row>
    <row r="16" spans="1:23" ht="15" customHeight="1">
      <c r="A16" s="24" t="s">
        <v>10</v>
      </c>
      <c r="B16" s="25" t="s">
        <v>246</v>
      </c>
      <c r="C16" s="27">
        <f t="shared" si="0"/>
        <v>2</v>
      </c>
      <c r="D16" s="37"/>
      <c r="E16" s="27"/>
      <c r="F16" s="27"/>
      <c r="G16" s="22">
        <f t="shared" si="1"/>
        <v>2</v>
      </c>
      <c r="H16" s="27" t="s">
        <v>148</v>
      </c>
      <c r="I16" s="27" t="s">
        <v>148</v>
      </c>
      <c r="J16" s="27" t="s">
        <v>148</v>
      </c>
      <c r="K16" s="27" t="s">
        <v>148</v>
      </c>
      <c r="L16" s="27" t="s">
        <v>148</v>
      </c>
      <c r="M16" s="27">
        <v>2</v>
      </c>
      <c r="N16" s="27">
        <v>2</v>
      </c>
      <c r="O16" s="23" t="s">
        <v>163</v>
      </c>
      <c r="P16" s="27" t="s">
        <v>148</v>
      </c>
      <c r="Q16" s="27" t="s">
        <v>148</v>
      </c>
      <c r="R16" s="27" t="s">
        <v>148</v>
      </c>
      <c r="S16" s="27" t="s">
        <v>148</v>
      </c>
      <c r="T16" s="27" t="s">
        <v>148</v>
      </c>
      <c r="U16" s="27" t="s">
        <v>148</v>
      </c>
      <c r="V16" s="23"/>
      <c r="W16" s="64" t="s">
        <v>278</v>
      </c>
    </row>
    <row r="17" spans="1:23" s="4" customFormat="1" ht="15" customHeight="1">
      <c r="A17" s="24" t="s">
        <v>11</v>
      </c>
      <c r="B17" s="25" t="s">
        <v>168</v>
      </c>
      <c r="C17" s="27">
        <f t="shared" si="0"/>
        <v>0</v>
      </c>
      <c r="D17" s="37">
        <v>0.5</v>
      </c>
      <c r="E17" s="27"/>
      <c r="F17" s="27"/>
      <c r="G17" s="22">
        <f t="shared" si="1"/>
        <v>0</v>
      </c>
      <c r="H17" s="32" t="s">
        <v>148</v>
      </c>
      <c r="I17" s="32" t="s">
        <v>148</v>
      </c>
      <c r="J17" s="32" t="s">
        <v>148</v>
      </c>
      <c r="K17" s="25" t="s">
        <v>266</v>
      </c>
      <c r="L17" s="27" t="s">
        <v>148</v>
      </c>
      <c r="M17" s="27">
        <v>3</v>
      </c>
      <c r="N17" s="27">
        <v>1</v>
      </c>
      <c r="O17" s="23" t="s">
        <v>163</v>
      </c>
      <c r="P17" s="27" t="s">
        <v>148</v>
      </c>
      <c r="Q17" s="27" t="s">
        <v>148</v>
      </c>
      <c r="R17" s="27" t="s">
        <v>148</v>
      </c>
      <c r="S17" s="27" t="s">
        <v>148</v>
      </c>
      <c r="T17" s="27" t="s">
        <v>148</v>
      </c>
      <c r="U17" s="27" t="s">
        <v>148</v>
      </c>
      <c r="V17" s="103" t="s">
        <v>357</v>
      </c>
      <c r="W17" s="64" t="s">
        <v>282</v>
      </c>
    </row>
    <row r="18" spans="1:23" s="4" customFormat="1" ht="15" customHeight="1">
      <c r="A18" s="24" t="s">
        <v>12</v>
      </c>
      <c r="B18" s="25" t="s">
        <v>168</v>
      </c>
      <c r="C18" s="27">
        <f t="shared" si="0"/>
        <v>0</v>
      </c>
      <c r="D18" s="37"/>
      <c r="E18" s="27"/>
      <c r="F18" s="27"/>
      <c r="G18" s="22">
        <f t="shared" si="1"/>
        <v>0</v>
      </c>
      <c r="H18" s="32" t="str">
        <f t="shared" si="2"/>
        <v>Нет</v>
      </c>
      <c r="I18" s="32" t="s">
        <v>148</v>
      </c>
      <c r="J18" s="32" t="s">
        <v>148</v>
      </c>
      <c r="K18" s="32" t="s">
        <v>149</v>
      </c>
      <c r="L18" s="32" t="s">
        <v>148</v>
      </c>
      <c r="M18" s="32">
        <v>4</v>
      </c>
      <c r="N18" s="32">
        <v>4</v>
      </c>
      <c r="O18" s="23" t="s">
        <v>163</v>
      </c>
      <c r="P18" s="32" t="s">
        <v>148</v>
      </c>
      <c r="Q18" s="32" t="s">
        <v>150</v>
      </c>
      <c r="R18" s="32" t="s">
        <v>148</v>
      </c>
      <c r="S18" s="32" t="s">
        <v>148</v>
      </c>
      <c r="T18" s="32" t="s">
        <v>148</v>
      </c>
      <c r="U18" s="32" t="s">
        <v>148</v>
      </c>
      <c r="V18" s="25" t="s">
        <v>283</v>
      </c>
      <c r="W18" s="64" t="s">
        <v>97</v>
      </c>
    </row>
    <row r="19" spans="1:23" s="4" customFormat="1" ht="15" customHeight="1">
      <c r="A19" s="24" t="s">
        <v>13</v>
      </c>
      <c r="B19" s="25" t="s">
        <v>246</v>
      </c>
      <c r="C19" s="27">
        <f t="shared" si="0"/>
        <v>2</v>
      </c>
      <c r="D19" s="37"/>
      <c r="E19" s="27"/>
      <c r="F19" s="27"/>
      <c r="G19" s="22">
        <f t="shared" si="1"/>
        <v>2</v>
      </c>
      <c r="H19" s="32" t="str">
        <f t="shared" si="2"/>
        <v>Да</v>
      </c>
      <c r="I19" s="32" t="s">
        <v>148</v>
      </c>
      <c r="J19" s="32" t="s">
        <v>148</v>
      </c>
      <c r="K19" s="32" t="s">
        <v>148</v>
      </c>
      <c r="L19" s="32" t="s">
        <v>148</v>
      </c>
      <c r="M19" s="32">
        <v>2</v>
      </c>
      <c r="N19" s="32">
        <v>2</v>
      </c>
      <c r="O19" s="25" t="s">
        <v>163</v>
      </c>
      <c r="P19" s="32" t="s">
        <v>148</v>
      </c>
      <c r="Q19" s="32" t="s">
        <v>148</v>
      </c>
      <c r="R19" s="32" t="s">
        <v>148</v>
      </c>
      <c r="S19" s="32" t="s">
        <v>148</v>
      </c>
      <c r="T19" s="32" t="s">
        <v>148</v>
      </c>
      <c r="U19" s="32" t="s">
        <v>148</v>
      </c>
      <c r="V19" s="25"/>
      <c r="W19" s="64" t="s">
        <v>98</v>
      </c>
    </row>
    <row r="20" spans="1:23" s="5" customFormat="1" ht="15" customHeight="1">
      <c r="A20" s="24" t="s">
        <v>14</v>
      </c>
      <c r="B20" s="25" t="s">
        <v>246</v>
      </c>
      <c r="C20" s="27">
        <f t="shared" si="0"/>
        <v>2</v>
      </c>
      <c r="D20" s="37"/>
      <c r="E20" s="27"/>
      <c r="F20" s="27"/>
      <c r="G20" s="22">
        <f t="shared" si="1"/>
        <v>2</v>
      </c>
      <c r="H20" s="32" t="str">
        <f t="shared" si="2"/>
        <v>Да</v>
      </c>
      <c r="I20" s="32" t="s">
        <v>148</v>
      </c>
      <c r="J20" s="32" t="s">
        <v>148</v>
      </c>
      <c r="K20" s="32" t="s">
        <v>148</v>
      </c>
      <c r="L20" s="32" t="s">
        <v>148</v>
      </c>
      <c r="M20" s="32">
        <v>5</v>
      </c>
      <c r="N20" s="32">
        <v>6</v>
      </c>
      <c r="O20" s="25" t="s">
        <v>163</v>
      </c>
      <c r="P20" s="32" t="s">
        <v>148</v>
      </c>
      <c r="Q20" s="32" t="s">
        <v>148</v>
      </c>
      <c r="R20" s="32" t="s">
        <v>148</v>
      </c>
      <c r="S20" s="32" t="s">
        <v>148</v>
      </c>
      <c r="T20" s="32" t="s">
        <v>148</v>
      </c>
      <c r="U20" s="32" t="s">
        <v>148</v>
      </c>
      <c r="V20" s="25"/>
      <c r="W20" s="64" t="s">
        <v>284</v>
      </c>
    </row>
    <row r="21" spans="1:23" s="5" customFormat="1" ht="15" customHeight="1">
      <c r="A21" s="24" t="s">
        <v>15</v>
      </c>
      <c r="B21" s="25" t="s">
        <v>168</v>
      </c>
      <c r="C21" s="27">
        <f t="shared" si="0"/>
        <v>0</v>
      </c>
      <c r="D21" s="37"/>
      <c r="E21" s="27"/>
      <c r="F21" s="27"/>
      <c r="G21" s="22">
        <f t="shared" si="1"/>
        <v>0</v>
      </c>
      <c r="H21" s="27" t="str">
        <f t="shared" si="2"/>
        <v>Нет</v>
      </c>
      <c r="I21" s="27" t="s">
        <v>148</v>
      </c>
      <c r="J21" s="27" t="s">
        <v>148</v>
      </c>
      <c r="K21" s="27" t="s">
        <v>149</v>
      </c>
      <c r="L21" s="27" t="s">
        <v>148</v>
      </c>
      <c r="M21" s="27" t="s">
        <v>149</v>
      </c>
      <c r="N21" s="27" t="s">
        <v>149</v>
      </c>
      <c r="O21" s="23"/>
      <c r="P21" s="23"/>
      <c r="Q21" s="27"/>
      <c r="R21" s="27"/>
      <c r="S21" s="27"/>
      <c r="T21" s="27"/>
      <c r="U21" s="27"/>
      <c r="V21" s="23" t="s">
        <v>288</v>
      </c>
      <c r="W21" s="66" t="s">
        <v>286</v>
      </c>
    </row>
    <row r="22" spans="1:23" s="4" customFormat="1" ht="15" customHeight="1">
      <c r="A22" s="24" t="s">
        <v>16</v>
      </c>
      <c r="B22" s="25" t="s">
        <v>246</v>
      </c>
      <c r="C22" s="27">
        <f t="shared" si="0"/>
        <v>2</v>
      </c>
      <c r="D22" s="37">
        <v>0.5</v>
      </c>
      <c r="E22" s="27"/>
      <c r="F22" s="27"/>
      <c r="G22" s="22">
        <f t="shared" si="1"/>
        <v>1</v>
      </c>
      <c r="H22" s="32" t="str">
        <f t="shared" si="2"/>
        <v>Да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>
        <v>2</v>
      </c>
      <c r="N22" s="32">
        <v>2</v>
      </c>
      <c r="O22" s="25" t="s">
        <v>163</v>
      </c>
      <c r="P22" s="32" t="s">
        <v>148</v>
      </c>
      <c r="Q22" s="27" t="s">
        <v>326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25" t="s">
        <v>290</v>
      </c>
      <c r="W22" s="64" t="s">
        <v>291</v>
      </c>
    </row>
    <row r="23" spans="1:23" ht="15" customHeight="1">
      <c r="A23" s="46" t="s">
        <v>17</v>
      </c>
      <c r="B23" s="25" t="s">
        <v>168</v>
      </c>
      <c r="C23" s="27">
        <f t="shared" si="0"/>
        <v>0</v>
      </c>
      <c r="D23" s="37">
        <v>0.5</v>
      </c>
      <c r="E23" s="27"/>
      <c r="F23" s="27"/>
      <c r="G23" s="22">
        <f t="shared" si="1"/>
        <v>0</v>
      </c>
      <c r="H23" s="32" t="str">
        <f t="shared" si="2"/>
        <v>Да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>
        <v>1</v>
      </c>
      <c r="N23" s="32">
        <v>1</v>
      </c>
      <c r="O23" s="25" t="s">
        <v>163</v>
      </c>
      <c r="P23" s="32" t="s">
        <v>148</v>
      </c>
      <c r="Q23" s="32" t="s">
        <v>148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25" t="s">
        <v>294</v>
      </c>
      <c r="W23" s="64" t="s">
        <v>156</v>
      </c>
    </row>
    <row r="24" spans="1:23" ht="15" customHeight="1">
      <c r="A24" s="24" t="s">
        <v>18</v>
      </c>
      <c r="B24" s="25" t="s">
        <v>168</v>
      </c>
      <c r="C24" s="27">
        <f t="shared" si="0"/>
        <v>0</v>
      </c>
      <c r="D24" s="37"/>
      <c r="E24" s="27"/>
      <c r="F24" s="27"/>
      <c r="G24" s="22">
        <f t="shared" si="1"/>
        <v>0</v>
      </c>
      <c r="H24" s="32" t="s">
        <v>337</v>
      </c>
      <c r="I24" s="27"/>
      <c r="J24" s="27"/>
      <c r="K24" s="27"/>
      <c r="L24" s="27" t="s">
        <v>151</v>
      </c>
      <c r="M24" s="27" t="s">
        <v>149</v>
      </c>
      <c r="N24" s="27" t="s">
        <v>149</v>
      </c>
      <c r="O24" s="23"/>
      <c r="P24" s="27"/>
      <c r="Q24" s="27"/>
      <c r="R24" s="27"/>
      <c r="S24" s="27"/>
      <c r="T24" s="27"/>
      <c r="U24" s="27"/>
      <c r="V24" s="23"/>
      <c r="W24" s="65" t="s">
        <v>99</v>
      </c>
    </row>
    <row r="25" spans="1:23" s="6" customFormat="1" ht="15" customHeight="1">
      <c r="A25" s="56" t="s">
        <v>19</v>
      </c>
      <c r="B25" s="56"/>
      <c r="C25" s="53"/>
      <c r="D25" s="54"/>
      <c r="E25" s="53"/>
      <c r="F25" s="53"/>
      <c r="G25" s="55"/>
      <c r="H25" s="53"/>
      <c r="I25" s="60"/>
      <c r="J25" s="60"/>
      <c r="K25" s="60"/>
      <c r="L25" s="60"/>
      <c r="M25" s="60"/>
      <c r="N25" s="60"/>
      <c r="O25" s="56"/>
      <c r="P25" s="60"/>
      <c r="Q25" s="60"/>
      <c r="R25" s="60"/>
      <c r="S25" s="60"/>
      <c r="T25" s="60"/>
      <c r="U25" s="60"/>
      <c r="V25" s="56"/>
      <c r="W25" s="63"/>
    </row>
    <row r="26" spans="1:23" s="4" customFormat="1" ht="15" customHeight="1">
      <c r="A26" s="24" t="s">
        <v>20</v>
      </c>
      <c r="B26" s="23" t="s">
        <v>168</v>
      </c>
      <c r="C26" s="27">
        <f>IF(B26=$B$4,2,0)</f>
        <v>0</v>
      </c>
      <c r="D26" s="37"/>
      <c r="E26" s="27"/>
      <c r="F26" s="27"/>
      <c r="G26" s="22">
        <f t="shared" si="1"/>
        <v>0</v>
      </c>
      <c r="H26" s="32" t="str">
        <f aca="true" t="shared" si="3" ref="H26:H34">IF(AND(I26="Да",J26="Да",K26="Да"),"Да","Нет")</f>
        <v>Нет</v>
      </c>
      <c r="I26" s="27" t="s">
        <v>148</v>
      </c>
      <c r="J26" s="27" t="s">
        <v>148</v>
      </c>
      <c r="K26" s="27" t="s">
        <v>149</v>
      </c>
      <c r="L26" s="27" t="s">
        <v>148</v>
      </c>
      <c r="M26" s="27">
        <v>2</v>
      </c>
      <c r="N26" s="27">
        <v>2</v>
      </c>
      <c r="O26" s="23" t="s">
        <v>211</v>
      </c>
      <c r="P26" s="27" t="s">
        <v>148</v>
      </c>
      <c r="Q26" s="27" t="s">
        <v>148</v>
      </c>
      <c r="R26" s="23" t="s">
        <v>270</v>
      </c>
      <c r="S26" s="27" t="s">
        <v>148</v>
      </c>
      <c r="T26" s="27" t="s">
        <v>148</v>
      </c>
      <c r="U26" s="27" t="s">
        <v>148</v>
      </c>
      <c r="V26" s="23" t="s">
        <v>298</v>
      </c>
      <c r="W26" s="66" t="s">
        <v>146</v>
      </c>
    </row>
    <row r="27" spans="1:23" ht="15" customHeight="1">
      <c r="A27" s="24" t="s">
        <v>21</v>
      </c>
      <c r="B27" s="25" t="s">
        <v>246</v>
      </c>
      <c r="C27" s="27">
        <f aca="true" t="shared" si="4" ref="C27:C36">IF(B27=$B$4,2,0)</f>
        <v>2</v>
      </c>
      <c r="D27" s="37"/>
      <c r="E27" s="27"/>
      <c r="F27" s="27"/>
      <c r="G27" s="22">
        <f t="shared" si="1"/>
        <v>2</v>
      </c>
      <c r="H27" s="32" t="str">
        <f t="shared" si="3"/>
        <v>Да</v>
      </c>
      <c r="I27" s="32" t="s">
        <v>148</v>
      </c>
      <c r="J27" s="32" t="s">
        <v>148</v>
      </c>
      <c r="K27" s="32" t="s">
        <v>148</v>
      </c>
      <c r="L27" s="32" t="s">
        <v>148</v>
      </c>
      <c r="M27" s="32">
        <v>2</v>
      </c>
      <c r="N27" s="32">
        <v>2</v>
      </c>
      <c r="O27" s="25" t="s">
        <v>211</v>
      </c>
      <c r="P27" s="32" t="s">
        <v>148</v>
      </c>
      <c r="Q27" s="32" t="s">
        <v>148</v>
      </c>
      <c r="R27" s="32" t="s">
        <v>148</v>
      </c>
      <c r="S27" s="32" t="s">
        <v>148</v>
      </c>
      <c r="T27" s="32" t="s">
        <v>148</v>
      </c>
      <c r="U27" s="32" t="s">
        <v>148</v>
      </c>
      <c r="V27" s="25" t="s">
        <v>299</v>
      </c>
      <c r="W27" s="64" t="s">
        <v>100</v>
      </c>
    </row>
    <row r="28" spans="1:23" ht="15" customHeight="1">
      <c r="A28" s="46" t="s">
        <v>22</v>
      </c>
      <c r="B28" s="25" t="s">
        <v>246</v>
      </c>
      <c r="C28" s="27">
        <f t="shared" si="4"/>
        <v>2</v>
      </c>
      <c r="D28" s="37"/>
      <c r="E28" s="27"/>
      <c r="F28" s="27"/>
      <c r="G28" s="22">
        <f t="shared" si="1"/>
        <v>2</v>
      </c>
      <c r="H28" s="32" t="s">
        <v>148</v>
      </c>
      <c r="I28" s="32" t="s">
        <v>148</v>
      </c>
      <c r="J28" s="32" t="s">
        <v>148</v>
      </c>
      <c r="K28" s="32" t="s">
        <v>148</v>
      </c>
      <c r="L28" s="32" t="s">
        <v>148</v>
      </c>
      <c r="M28" s="32">
        <v>3</v>
      </c>
      <c r="N28" s="32">
        <v>3</v>
      </c>
      <c r="O28" s="25" t="s">
        <v>163</v>
      </c>
      <c r="P28" s="32" t="s">
        <v>148</v>
      </c>
      <c r="Q28" s="32" t="s">
        <v>148</v>
      </c>
      <c r="R28" s="32" t="s">
        <v>148</v>
      </c>
      <c r="S28" s="32" t="s">
        <v>148</v>
      </c>
      <c r="T28" s="32" t="s">
        <v>148</v>
      </c>
      <c r="U28" s="32" t="s">
        <v>148</v>
      </c>
      <c r="V28" s="25"/>
      <c r="W28" s="64" t="s">
        <v>300</v>
      </c>
    </row>
    <row r="29" spans="1:23" s="6" customFormat="1" ht="15" customHeight="1">
      <c r="A29" s="24" t="s">
        <v>23</v>
      </c>
      <c r="B29" s="23" t="s">
        <v>246</v>
      </c>
      <c r="C29" s="27">
        <f t="shared" si="4"/>
        <v>2</v>
      </c>
      <c r="D29" s="37"/>
      <c r="E29" s="27"/>
      <c r="F29" s="27"/>
      <c r="G29" s="22">
        <f t="shared" si="1"/>
        <v>2</v>
      </c>
      <c r="H29" s="27" t="str">
        <f t="shared" si="3"/>
        <v>Да</v>
      </c>
      <c r="I29" s="27" t="s">
        <v>148</v>
      </c>
      <c r="J29" s="27" t="s">
        <v>148</v>
      </c>
      <c r="K29" s="27" t="s">
        <v>148</v>
      </c>
      <c r="L29" s="27" t="s">
        <v>148</v>
      </c>
      <c r="M29" s="27">
        <v>5</v>
      </c>
      <c r="N29" s="27">
        <v>4</v>
      </c>
      <c r="O29" s="23" t="s">
        <v>211</v>
      </c>
      <c r="P29" s="27" t="s">
        <v>148</v>
      </c>
      <c r="Q29" s="27" t="s">
        <v>148</v>
      </c>
      <c r="R29" s="27" t="s">
        <v>148</v>
      </c>
      <c r="S29" s="27" t="s">
        <v>148</v>
      </c>
      <c r="T29" s="27" t="s">
        <v>148</v>
      </c>
      <c r="U29" s="27" t="s">
        <v>148</v>
      </c>
      <c r="V29" s="23"/>
      <c r="W29" s="98" t="s">
        <v>194</v>
      </c>
    </row>
    <row r="30" spans="1:23" ht="15" customHeight="1">
      <c r="A30" s="24" t="s">
        <v>24</v>
      </c>
      <c r="B30" s="25" t="s">
        <v>168</v>
      </c>
      <c r="C30" s="27">
        <f t="shared" si="4"/>
        <v>0</v>
      </c>
      <c r="D30" s="37"/>
      <c r="E30" s="27"/>
      <c r="F30" s="27"/>
      <c r="G30" s="22">
        <f t="shared" si="1"/>
        <v>0</v>
      </c>
      <c r="H30" s="27" t="str">
        <f t="shared" si="3"/>
        <v>Да</v>
      </c>
      <c r="I30" s="27" t="s">
        <v>148</v>
      </c>
      <c r="J30" s="27" t="s">
        <v>148</v>
      </c>
      <c r="K30" s="32" t="s">
        <v>148</v>
      </c>
      <c r="L30" s="27" t="s">
        <v>148</v>
      </c>
      <c r="M30" s="47">
        <v>2</v>
      </c>
      <c r="N30" s="27" t="s">
        <v>149</v>
      </c>
      <c r="O30" s="25" t="s">
        <v>163</v>
      </c>
      <c r="P30" s="32" t="s">
        <v>148</v>
      </c>
      <c r="Q30" s="32" t="s">
        <v>148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6" t="s">
        <v>301</v>
      </c>
      <c r="W30" s="64" t="s">
        <v>226</v>
      </c>
    </row>
    <row r="31" spans="1:23" s="4" customFormat="1" ht="14.25" customHeight="1">
      <c r="A31" s="24" t="s">
        <v>25</v>
      </c>
      <c r="B31" s="25" t="s">
        <v>246</v>
      </c>
      <c r="C31" s="27">
        <f t="shared" si="4"/>
        <v>2</v>
      </c>
      <c r="D31" s="37">
        <v>0.5</v>
      </c>
      <c r="E31" s="27"/>
      <c r="F31" s="27"/>
      <c r="G31" s="22">
        <f t="shared" si="1"/>
        <v>1</v>
      </c>
      <c r="H31" s="27" t="s">
        <v>148</v>
      </c>
      <c r="I31" s="27" t="s">
        <v>148</v>
      </c>
      <c r="J31" s="27" t="s">
        <v>148</v>
      </c>
      <c r="K31" s="27" t="s">
        <v>148</v>
      </c>
      <c r="L31" s="27" t="s">
        <v>148</v>
      </c>
      <c r="M31" s="27">
        <v>2</v>
      </c>
      <c r="N31" s="27">
        <v>2</v>
      </c>
      <c r="O31" s="25" t="s">
        <v>163</v>
      </c>
      <c r="P31" s="32" t="s">
        <v>148</v>
      </c>
      <c r="Q31" s="32" t="s">
        <v>148</v>
      </c>
      <c r="R31" s="32" t="s">
        <v>148</v>
      </c>
      <c r="S31" s="32" t="s">
        <v>148</v>
      </c>
      <c r="T31" s="32" t="s">
        <v>148</v>
      </c>
      <c r="U31" s="32" t="s">
        <v>148</v>
      </c>
      <c r="V31" s="25" t="s">
        <v>303</v>
      </c>
      <c r="W31" s="64" t="s">
        <v>302</v>
      </c>
    </row>
    <row r="32" spans="1:23" ht="15" customHeight="1">
      <c r="A32" s="24" t="s">
        <v>26</v>
      </c>
      <c r="B32" s="23" t="s">
        <v>246</v>
      </c>
      <c r="C32" s="27">
        <f t="shared" si="4"/>
        <v>2</v>
      </c>
      <c r="D32" s="37"/>
      <c r="E32" s="27"/>
      <c r="F32" s="27"/>
      <c r="G32" s="22">
        <f t="shared" si="1"/>
        <v>2</v>
      </c>
      <c r="H32" s="27" t="str">
        <f t="shared" si="3"/>
        <v>Да</v>
      </c>
      <c r="I32" s="27" t="s">
        <v>148</v>
      </c>
      <c r="J32" s="27" t="s">
        <v>148</v>
      </c>
      <c r="K32" s="27" t="s">
        <v>148</v>
      </c>
      <c r="L32" s="27" t="s">
        <v>148</v>
      </c>
      <c r="M32" s="27">
        <v>2</v>
      </c>
      <c r="N32" s="27">
        <v>4</v>
      </c>
      <c r="O32" s="23" t="s">
        <v>163</v>
      </c>
      <c r="P32" s="27" t="s">
        <v>148</v>
      </c>
      <c r="Q32" s="32" t="s">
        <v>148</v>
      </c>
      <c r="R32" s="27" t="s">
        <v>148</v>
      </c>
      <c r="S32" s="27" t="s">
        <v>148</v>
      </c>
      <c r="T32" s="27" t="s">
        <v>148</v>
      </c>
      <c r="U32" s="27" t="s">
        <v>148</v>
      </c>
      <c r="V32" s="23"/>
      <c r="W32" s="64" t="s">
        <v>102</v>
      </c>
    </row>
    <row r="33" spans="1:23" ht="15" customHeight="1">
      <c r="A33" s="24" t="s">
        <v>27</v>
      </c>
      <c r="B33" s="23" t="s">
        <v>246</v>
      </c>
      <c r="C33" s="27">
        <f t="shared" si="4"/>
        <v>2</v>
      </c>
      <c r="D33" s="37"/>
      <c r="E33" s="27"/>
      <c r="F33" s="27">
        <v>0.5</v>
      </c>
      <c r="G33" s="22">
        <f t="shared" si="1"/>
        <v>1</v>
      </c>
      <c r="H33" s="27" t="s">
        <v>148</v>
      </c>
      <c r="I33" s="27" t="s">
        <v>148</v>
      </c>
      <c r="J33" s="27" t="s">
        <v>148</v>
      </c>
      <c r="K33" s="27" t="s">
        <v>148</v>
      </c>
      <c r="L33" s="27" t="s">
        <v>148</v>
      </c>
      <c r="M33" s="27">
        <v>2</v>
      </c>
      <c r="N33" s="27">
        <v>2</v>
      </c>
      <c r="O33" s="23" t="s">
        <v>163</v>
      </c>
      <c r="P33" s="27" t="s">
        <v>148</v>
      </c>
      <c r="Q33" s="32" t="s">
        <v>148</v>
      </c>
      <c r="R33" s="27" t="s">
        <v>148</v>
      </c>
      <c r="S33" s="27" t="s">
        <v>148</v>
      </c>
      <c r="T33" s="27" t="s">
        <v>148</v>
      </c>
      <c r="U33" s="27" t="s">
        <v>148</v>
      </c>
      <c r="V33" s="23" t="s">
        <v>305</v>
      </c>
      <c r="W33" s="64" t="s">
        <v>103</v>
      </c>
    </row>
    <row r="34" spans="1:23" ht="15" customHeight="1">
      <c r="A34" s="24" t="s">
        <v>28</v>
      </c>
      <c r="B34" s="25" t="s">
        <v>168</v>
      </c>
      <c r="C34" s="27">
        <f t="shared" si="4"/>
        <v>0</v>
      </c>
      <c r="D34" s="37"/>
      <c r="E34" s="27"/>
      <c r="F34" s="27"/>
      <c r="G34" s="22">
        <f t="shared" si="1"/>
        <v>0</v>
      </c>
      <c r="H34" s="32" t="str">
        <f t="shared" si="3"/>
        <v>Нет</v>
      </c>
      <c r="I34" s="32" t="s">
        <v>148</v>
      </c>
      <c r="J34" s="32" t="s">
        <v>148</v>
      </c>
      <c r="K34" s="32" t="s">
        <v>149</v>
      </c>
      <c r="L34" s="32" t="s">
        <v>148</v>
      </c>
      <c r="M34" s="27" t="s">
        <v>149</v>
      </c>
      <c r="N34" s="27" t="s">
        <v>149</v>
      </c>
      <c r="O34" s="25"/>
      <c r="P34" s="32"/>
      <c r="Q34" s="32"/>
      <c r="R34" s="32"/>
      <c r="S34" s="32"/>
      <c r="T34" s="32"/>
      <c r="U34" s="32"/>
      <c r="V34" s="25"/>
      <c r="W34" s="64" t="s">
        <v>122</v>
      </c>
    </row>
    <row r="35" spans="1:23" ht="15" customHeight="1">
      <c r="A35" s="24" t="s">
        <v>29</v>
      </c>
      <c r="B35" s="25" t="s">
        <v>246</v>
      </c>
      <c r="C35" s="27">
        <f t="shared" si="4"/>
        <v>2</v>
      </c>
      <c r="D35" s="37"/>
      <c r="E35" s="27"/>
      <c r="F35" s="27"/>
      <c r="G35" s="22">
        <f t="shared" si="1"/>
        <v>2</v>
      </c>
      <c r="H35" s="32" t="s">
        <v>148</v>
      </c>
      <c r="I35" s="32" t="s">
        <v>150</v>
      </c>
      <c r="J35" s="32" t="s">
        <v>148</v>
      </c>
      <c r="K35" s="32" t="s">
        <v>148</v>
      </c>
      <c r="L35" s="27" t="s">
        <v>148</v>
      </c>
      <c r="M35" s="27">
        <v>2</v>
      </c>
      <c r="N35" s="27">
        <v>2</v>
      </c>
      <c r="O35" s="25" t="s">
        <v>163</v>
      </c>
      <c r="P35" s="32" t="s">
        <v>148</v>
      </c>
      <c r="Q35" s="27" t="s">
        <v>326</v>
      </c>
      <c r="R35" s="32" t="s">
        <v>148</v>
      </c>
      <c r="S35" s="32" t="s">
        <v>148</v>
      </c>
      <c r="T35" s="32" t="s">
        <v>148</v>
      </c>
      <c r="U35" s="32" t="s">
        <v>148</v>
      </c>
      <c r="V35" s="23"/>
      <c r="W35" s="64" t="s">
        <v>230</v>
      </c>
    </row>
    <row r="36" spans="1:23" ht="15" customHeight="1">
      <c r="A36" s="24" t="s">
        <v>30</v>
      </c>
      <c r="B36" s="23" t="s">
        <v>168</v>
      </c>
      <c r="C36" s="27">
        <f t="shared" si="4"/>
        <v>0</v>
      </c>
      <c r="D36" s="37"/>
      <c r="E36" s="27"/>
      <c r="F36" s="27"/>
      <c r="G36" s="22">
        <f t="shared" si="1"/>
        <v>0</v>
      </c>
      <c r="H36" s="27" t="s">
        <v>148</v>
      </c>
      <c r="I36" s="27" t="s">
        <v>148</v>
      </c>
      <c r="J36" s="27" t="s">
        <v>148</v>
      </c>
      <c r="K36" s="27" t="s">
        <v>148</v>
      </c>
      <c r="L36" s="27" t="s">
        <v>149</v>
      </c>
      <c r="M36" s="27">
        <v>2</v>
      </c>
      <c r="N36" s="27">
        <v>3</v>
      </c>
      <c r="O36" s="23" t="s">
        <v>163</v>
      </c>
      <c r="P36" s="27" t="s">
        <v>148</v>
      </c>
      <c r="Q36" s="27" t="s">
        <v>148</v>
      </c>
      <c r="R36" s="27" t="s">
        <v>148</v>
      </c>
      <c r="S36" s="27" t="s">
        <v>148</v>
      </c>
      <c r="T36" s="27" t="s">
        <v>148</v>
      </c>
      <c r="U36" s="27" t="s">
        <v>148</v>
      </c>
      <c r="V36" s="97" t="s">
        <v>306</v>
      </c>
      <c r="W36" s="64" t="s">
        <v>231</v>
      </c>
    </row>
    <row r="37" spans="1:23" s="6" customFormat="1" ht="15" customHeight="1">
      <c r="A37" s="56" t="s">
        <v>31</v>
      </c>
      <c r="B37" s="56"/>
      <c r="C37" s="53"/>
      <c r="D37" s="54"/>
      <c r="E37" s="53"/>
      <c r="F37" s="53"/>
      <c r="G37" s="55"/>
      <c r="H37" s="53"/>
      <c r="I37" s="60"/>
      <c r="J37" s="60"/>
      <c r="K37" s="60"/>
      <c r="L37" s="60"/>
      <c r="M37" s="60"/>
      <c r="N37" s="60"/>
      <c r="O37" s="56"/>
      <c r="P37" s="60"/>
      <c r="Q37" s="60"/>
      <c r="R37" s="60"/>
      <c r="S37" s="60"/>
      <c r="T37" s="60"/>
      <c r="U37" s="60"/>
      <c r="V37" s="56"/>
      <c r="W37" s="63"/>
    </row>
    <row r="38" spans="1:23" s="5" customFormat="1" ht="15" customHeight="1">
      <c r="A38" s="24" t="s">
        <v>32</v>
      </c>
      <c r="B38" s="25" t="s">
        <v>246</v>
      </c>
      <c r="C38" s="27">
        <f>IF(B38=$B$4,2,0)</f>
        <v>2</v>
      </c>
      <c r="D38" s="37"/>
      <c r="E38" s="27"/>
      <c r="F38" s="27"/>
      <c r="G38" s="22">
        <f t="shared" si="1"/>
        <v>2</v>
      </c>
      <c r="H38" s="27" t="str">
        <f>IF(AND(I38="Да",J38="Да",K38="Да"),"Да","Нет")</f>
        <v>Да</v>
      </c>
      <c r="I38" s="27" t="s">
        <v>148</v>
      </c>
      <c r="J38" s="27" t="s">
        <v>148</v>
      </c>
      <c r="K38" s="27" t="s">
        <v>148</v>
      </c>
      <c r="L38" s="27" t="s">
        <v>148</v>
      </c>
      <c r="M38" s="27">
        <v>2</v>
      </c>
      <c r="N38" s="27">
        <v>2</v>
      </c>
      <c r="O38" s="23" t="s">
        <v>163</v>
      </c>
      <c r="P38" s="32" t="s">
        <v>148</v>
      </c>
      <c r="Q38" s="32" t="s">
        <v>148</v>
      </c>
      <c r="R38" s="32" t="s">
        <v>148</v>
      </c>
      <c r="S38" s="32" t="s">
        <v>148</v>
      </c>
      <c r="T38" s="32" t="s">
        <v>148</v>
      </c>
      <c r="U38" s="32" t="s">
        <v>148</v>
      </c>
      <c r="V38" s="23"/>
      <c r="W38" s="66" t="s">
        <v>135</v>
      </c>
    </row>
    <row r="39" spans="1:23" s="5" customFormat="1" ht="15" customHeight="1">
      <c r="A39" s="24" t="s">
        <v>33</v>
      </c>
      <c r="B39" s="25" t="s">
        <v>168</v>
      </c>
      <c r="C39" s="27">
        <f aca="true" t="shared" si="5" ref="C39:C45">IF(B39=$B$4,2,0)</f>
        <v>0</v>
      </c>
      <c r="D39" s="37"/>
      <c r="E39" s="27"/>
      <c r="F39" s="27"/>
      <c r="G39" s="22">
        <f t="shared" si="1"/>
        <v>0</v>
      </c>
      <c r="H39" s="32" t="s">
        <v>149</v>
      </c>
      <c r="I39" s="23" t="s">
        <v>317</v>
      </c>
      <c r="J39" s="32" t="s">
        <v>148</v>
      </c>
      <c r="K39" s="32" t="s">
        <v>149</v>
      </c>
      <c r="L39" s="32" t="s">
        <v>151</v>
      </c>
      <c r="M39" s="27" t="s">
        <v>149</v>
      </c>
      <c r="N39" s="27" t="s">
        <v>149</v>
      </c>
      <c r="O39" s="25"/>
      <c r="P39" s="32"/>
      <c r="Q39" s="32"/>
      <c r="R39" s="32"/>
      <c r="S39" s="32"/>
      <c r="T39" s="32"/>
      <c r="U39" s="32"/>
      <c r="V39" s="25"/>
      <c r="W39" s="64" t="s">
        <v>162</v>
      </c>
    </row>
    <row r="40" spans="1:23" s="5" customFormat="1" ht="15" customHeight="1">
      <c r="A40" s="46" t="s">
        <v>92</v>
      </c>
      <c r="B40" s="25" t="s">
        <v>246</v>
      </c>
      <c r="C40" s="27">
        <f t="shared" si="5"/>
        <v>2</v>
      </c>
      <c r="D40" s="37"/>
      <c r="E40" s="27"/>
      <c r="F40" s="27"/>
      <c r="G40" s="22">
        <f t="shared" si="1"/>
        <v>2</v>
      </c>
      <c r="H40" s="27" t="s">
        <v>148</v>
      </c>
      <c r="I40" s="27" t="s">
        <v>148</v>
      </c>
      <c r="J40" s="27" t="s">
        <v>148</v>
      </c>
      <c r="K40" s="23" t="s">
        <v>307</v>
      </c>
      <c r="L40" s="27" t="s">
        <v>148</v>
      </c>
      <c r="M40" s="27">
        <v>4</v>
      </c>
      <c r="N40" s="27">
        <v>3</v>
      </c>
      <c r="O40" s="23" t="s">
        <v>211</v>
      </c>
      <c r="P40" s="27" t="s">
        <v>148</v>
      </c>
      <c r="Q40" s="32" t="s">
        <v>148</v>
      </c>
      <c r="R40" s="27" t="s">
        <v>148</v>
      </c>
      <c r="S40" s="27" t="s">
        <v>148</v>
      </c>
      <c r="T40" s="27" t="s">
        <v>148</v>
      </c>
      <c r="U40" s="27" t="s">
        <v>148</v>
      </c>
      <c r="V40" s="23"/>
      <c r="W40" s="68" t="s">
        <v>225</v>
      </c>
    </row>
    <row r="41" spans="1:23" ht="15" customHeight="1">
      <c r="A41" s="46" t="s">
        <v>34</v>
      </c>
      <c r="B41" s="25" t="s">
        <v>246</v>
      </c>
      <c r="C41" s="27">
        <f t="shared" si="5"/>
        <v>2</v>
      </c>
      <c r="D41" s="37"/>
      <c r="E41" s="27"/>
      <c r="F41" s="27"/>
      <c r="G41" s="22">
        <f t="shared" si="1"/>
        <v>2</v>
      </c>
      <c r="H41" s="27" t="s">
        <v>148</v>
      </c>
      <c r="I41" s="27" t="s">
        <v>148</v>
      </c>
      <c r="J41" s="27" t="s">
        <v>148</v>
      </c>
      <c r="K41" s="27" t="s">
        <v>148</v>
      </c>
      <c r="L41" s="27" t="s">
        <v>148</v>
      </c>
      <c r="M41" s="27">
        <v>2</v>
      </c>
      <c r="N41" s="27">
        <v>6</v>
      </c>
      <c r="O41" s="23" t="s">
        <v>308</v>
      </c>
      <c r="P41" s="27" t="s">
        <v>148</v>
      </c>
      <c r="Q41" s="27" t="s">
        <v>148</v>
      </c>
      <c r="R41" s="27" t="s">
        <v>148</v>
      </c>
      <c r="S41" s="27" t="s">
        <v>148</v>
      </c>
      <c r="T41" s="27" t="s">
        <v>148</v>
      </c>
      <c r="U41" s="27" t="s">
        <v>148</v>
      </c>
      <c r="V41" s="23"/>
      <c r="W41" s="66" t="s">
        <v>136</v>
      </c>
    </row>
    <row r="42" spans="1:23" s="4" customFormat="1" ht="15" customHeight="1">
      <c r="A42" s="46" t="s">
        <v>35</v>
      </c>
      <c r="B42" s="25" t="s">
        <v>168</v>
      </c>
      <c r="C42" s="27">
        <f t="shared" si="5"/>
        <v>0</v>
      </c>
      <c r="D42" s="37"/>
      <c r="E42" s="27"/>
      <c r="F42" s="27"/>
      <c r="G42" s="22">
        <f t="shared" si="1"/>
        <v>0</v>
      </c>
      <c r="H42" s="27" t="str">
        <f>IF(AND(I42="Да",J42="Да",K42="Да"),"Да","Нет")</f>
        <v>Нет</v>
      </c>
      <c r="I42" s="27" t="s">
        <v>148</v>
      </c>
      <c r="J42" s="27" t="s">
        <v>148</v>
      </c>
      <c r="K42" s="27" t="s">
        <v>149</v>
      </c>
      <c r="L42" s="27" t="s">
        <v>148</v>
      </c>
      <c r="M42" s="27">
        <v>1</v>
      </c>
      <c r="N42" s="27" t="s">
        <v>149</v>
      </c>
      <c r="O42" s="23" t="s">
        <v>163</v>
      </c>
      <c r="P42" s="27" t="s">
        <v>148</v>
      </c>
      <c r="Q42" s="27" t="s">
        <v>148</v>
      </c>
      <c r="R42" s="27" t="s">
        <v>148</v>
      </c>
      <c r="S42" s="27" t="s">
        <v>148</v>
      </c>
      <c r="T42" s="27" t="s">
        <v>148</v>
      </c>
      <c r="U42" s="27" t="s">
        <v>148</v>
      </c>
      <c r="V42" s="23"/>
      <c r="W42" s="66" t="s">
        <v>137</v>
      </c>
    </row>
    <row r="43" spans="1:23" s="5" customFormat="1" ht="15" customHeight="1">
      <c r="A43" s="46" t="s">
        <v>36</v>
      </c>
      <c r="B43" s="25" t="s">
        <v>168</v>
      </c>
      <c r="C43" s="27">
        <f t="shared" si="5"/>
        <v>0</v>
      </c>
      <c r="D43" s="37"/>
      <c r="E43" s="27"/>
      <c r="F43" s="27"/>
      <c r="G43" s="22">
        <f t="shared" si="1"/>
        <v>0</v>
      </c>
      <c r="H43" s="32" t="str">
        <f>IF(AND(I43="Да",J43="Да",K43="Да"),"Да","Нет")</f>
        <v>Нет</v>
      </c>
      <c r="I43" s="23" t="s">
        <v>317</v>
      </c>
      <c r="J43" s="32" t="s">
        <v>148</v>
      </c>
      <c r="K43" s="32" t="s">
        <v>148</v>
      </c>
      <c r="L43" s="32" t="s">
        <v>148</v>
      </c>
      <c r="M43" s="32">
        <v>1</v>
      </c>
      <c r="N43" s="27" t="s">
        <v>149</v>
      </c>
      <c r="O43" s="23" t="s">
        <v>163</v>
      </c>
      <c r="P43" s="32" t="s">
        <v>148</v>
      </c>
      <c r="Q43" s="32" t="s">
        <v>148</v>
      </c>
      <c r="R43" s="32" t="s">
        <v>148</v>
      </c>
      <c r="S43" s="32" t="s">
        <v>148</v>
      </c>
      <c r="T43" s="32" t="s">
        <v>148</v>
      </c>
      <c r="U43" s="32" t="s">
        <v>148</v>
      </c>
      <c r="V43" s="23"/>
      <c r="W43" s="65" t="s">
        <v>138</v>
      </c>
    </row>
    <row r="44" spans="1:23" s="5" customFormat="1" ht="15" customHeight="1">
      <c r="A44" s="24" t="s">
        <v>37</v>
      </c>
      <c r="B44" s="25" t="s">
        <v>168</v>
      </c>
      <c r="C44" s="27">
        <f t="shared" si="5"/>
        <v>0</v>
      </c>
      <c r="D44" s="37"/>
      <c r="E44" s="27"/>
      <c r="F44" s="27"/>
      <c r="G44" s="22">
        <f t="shared" si="1"/>
        <v>0</v>
      </c>
      <c r="H44" s="32" t="s">
        <v>149</v>
      </c>
      <c r="I44" s="32" t="s">
        <v>148</v>
      </c>
      <c r="J44" s="32" t="s">
        <v>148</v>
      </c>
      <c r="K44" s="25" t="s">
        <v>311</v>
      </c>
      <c r="L44" s="32" t="s">
        <v>149</v>
      </c>
      <c r="M44" s="25" t="s">
        <v>312</v>
      </c>
      <c r="N44" s="27" t="s">
        <v>149</v>
      </c>
      <c r="O44" s="25" t="s">
        <v>163</v>
      </c>
      <c r="P44" s="32" t="s">
        <v>148</v>
      </c>
      <c r="Q44" s="32" t="s">
        <v>148</v>
      </c>
      <c r="R44" s="32" t="s">
        <v>148</v>
      </c>
      <c r="S44" s="32" t="s">
        <v>148</v>
      </c>
      <c r="T44" s="32" t="s">
        <v>148</v>
      </c>
      <c r="U44" s="32" t="s">
        <v>148</v>
      </c>
      <c r="V44" s="25" t="s">
        <v>310</v>
      </c>
      <c r="W44" s="68" t="s">
        <v>104</v>
      </c>
    </row>
    <row r="45" spans="1:23" s="5" customFormat="1" ht="15" customHeight="1">
      <c r="A45" s="25" t="s">
        <v>93</v>
      </c>
      <c r="B45" s="25" t="s">
        <v>168</v>
      </c>
      <c r="C45" s="27">
        <f t="shared" si="5"/>
        <v>0</v>
      </c>
      <c r="D45" s="37"/>
      <c r="E45" s="46"/>
      <c r="F45" s="46"/>
      <c r="G45" s="22">
        <f t="shared" si="1"/>
        <v>0</v>
      </c>
      <c r="H45" s="27" t="str">
        <f>IF(AND(I45="Да",J45="Да",K45="Да"),"Да","Нет")</f>
        <v>Нет</v>
      </c>
      <c r="I45" s="27" t="s">
        <v>149</v>
      </c>
      <c r="J45" s="27" t="s">
        <v>148</v>
      </c>
      <c r="K45" s="27" t="s">
        <v>149</v>
      </c>
      <c r="L45" s="27" t="s">
        <v>151</v>
      </c>
      <c r="M45" s="27" t="s">
        <v>149</v>
      </c>
      <c r="N45" s="27" t="s">
        <v>149</v>
      </c>
      <c r="O45" s="23"/>
      <c r="P45" s="27"/>
      <c r="Q45" s="27"/>
      <c r="R45" s="27"/>
      <c r="S45" s="27"/>
      <c r="T45" s="27"/>
      <c r="U45" s="27"/>
      <c r="V45" s="23"/>
      <c r="W45" s="68" t="s">
        <v>191</v>
      </c>
    </row>
    <row r="46" spans="1:23" s="6" customFormat="1" ht="15" customHeight="1">
      <c r="A46" s="56" t="s">
        <v>38</v>
      </c>
      <c r="B46" s="56"/>
      <c r="C46" s="53"/>
      <c r="D46" s="54"/>
      <c r="E46" s="53"/>
      <c r="F46" s="53"/>
      <c r="G46" s="55"/>
      <c r="H46" s="53"/>
      <c r="I46" s="60"/>
      <c r="J46" s="60"/>
      <c r="K46" s="60"/>
      <c r="L46" s="60"/>
      <c r="M46" s="60"/>
      <c r="N46" s="60"/>
      <c r="O46" s="56"/>
      <c r="P46" s="60"/>
      <c r="Q46" s="60"/>
      <c r="R46" s="60"/>
      <c r="S46" s="60"/>
      <c r="T46" s="60"/>
      <c r="U46" s="60"/>
      <c r="V46" s="56"/>
      <c r="W46" s="63"/>
    </row>
    <row r="47" spans="1:23" s="5" customFormat="1" ht="15" customHeight="1">
      <c r="A47" s="24" t="s">
        <v>39</v>
      </c>
      <c r="B47" s="25" t="s">
        <v>168</v>
      </c>
      <c r="C47" s="27">
        <f>IF(B47=$B$4,2,0)</f>
        <v>0</v>
      </c>
      <c r="D47" s="37"/>
      <c r="E47" s="27"/>
      <c r="F47" s="27"/>
      <c r="G47" s="22">
        <f t="shared" si="1"/>
        <v>0</v>
      </c>
      <c r="H47" s="32" t="s">
        <v>149</v>
      </c>
      <c r="I47" s="27" t="s">
        <v>148</v>
      </c>
      <c r="J47" s="27" t="s">
        <v>148</v>
      </c>
      <c r="K47" s="27" t="s">
        <v>149</v>
      </c>
      <c r="L47" s="27" t="s">
        <v>148</v>
      </c>
      <c r="M47" s="27" t="s">
        <v>149</v>
      </c>
      <c r="N47" s="27" t="s">
        <v>149</v>
      </c>
      <c r="O47" s="25"/>
      <c r="P47" s="32"/>
      <c r="Q47" s="32"/>
      <c r="R47" s="32"/>
      <c r="S47" s="32"/>
      <c r="T47" s="32"/>
      <c r="U47" s="32"/>
      <c r="V47" s="25"/>
      <c r="W47" s="64" t="s">
        <v>172</v>
      </c>
    </row>
    <row r="48" spans="1:23" s="5" customFormat="1" ht="15" customHeight="1">
      <c r="A48" s="46" t="s">
        <v>40</v>
      </c>
      <c r="B48" s="25" t="s">
        <v>246</v>
      </c>
      <c r="C48" s="27">
        <f aca="true" t="shared" si="6" ref="C48:C53">IF(B48=$B$4,2,0)</f>
        <v>2</v>
      </c>
      <c r="D48" s="37"/>
      <c r="E48" s="27"/>
      <c r="F48" s="27"/>
      <c r="G48" s="22">
        <f t="shared" si="1"/>
        <v>2</v>
      </c>
      <c r="H48" s="32" t="str">
        <f aca="true" t="shared" si="7" ref="H48:H53">IF(AND(I48="Да",J48="Да",K48="Да"),"Да","Нет")</f>
        <v>Да</v>
      </c>
      <c r="I48" s="27" t="s">
        <v>148</v>
      </c>
      <c r="J48" s="27" t="s">
        <v>148</v>
      </c>
      <c r="K48" s="27" t="s">
        <v>148</v>
      </c>
      <c r="L48" s="27" t="s">
        <v>148</v>
      </c>
      <c r="M48" s="27">
        <v>2</v>
      </c>
      <c r="N48" s="27">
        <v>2</v>
      </c>
      <c r="O48" s="23" t="s">
        <v>163</v>
      </c>
      <c r="P48" s="27" t="s">
        <v>148</v>
      </c>
      <c r="Q48" s="27" t="s">
        <v>148</v>
      </c>
      <c r="R48" s="27" t="s">
        <v>148</v>
      </c>
      <c r="S48" s="27" t="s">
        <v>148</v>
      </c>
      <c r="T48" s="27" t="s">
        <v>148</v>
      </c>
      <c r="U48" s="27" t="s">
        <v>148</v>
      </c>
      <c r="V48" s="23"/>
      <c r="W48" s="64" t="s">
        <v>186</v>
      </c>
    </row>
    <row r="49" spans="1:23" ht="15" customHeight="1">
      <c r="A49" s="24" t="s">
        <v>41</v>
      </c>
      <c r="B49" s="25" t="s">
        <v>246</v>
      </c>
      <c r="C49" s="27">
        <f t="shared" si="6"/>
        <v>2</v>
      </c>
      <c r="D49" s="37"/>
      <c r="E49" s="27"/>
      <c r="F49" s="27"/>
      <c r="G49" s="22">
        <f t="shared" si="1"/>
        <v>2</v>
      </c>
      <c r="H49" s="27" t="str">
        <f t="shared" si="7"/>
        <v>Да</v>
      </c>
      <c r="I49" s="27" t="s">
        <v>148</v>
      </c>
      <c r="J49" s="27" t="s">
        <v>148</v>
      </c>
      <c r="K49" s="27" t="s">
        <v>148</v>
      </c>
      <c r="L49" s="27" t="s">
        <v>148</v>
      </c>
      <c r="M49" s="27">
        <v>2</v>
      </c>
      <c r="N49" s="27">
        <v>3</v>
      </c>
      <c r="O49" s="23" t="s">
        <v>163</v>
      </c>
      <c r="P49" s="27" t="s">
        <v>148</v>
      </c>
      <c r="Q49" s="32" t="s">
        <v>148</v>
      </c>
      <c r="R49" s="27" t="s">
        <v>148</v>
      </c>
      <c r="S49" s="27" t="s">
        <v>148</v>
      </c>
      <c r="T49" s="27" t="s">
        <v>148</v>
      </c>
      <c r="U49" s="27" t="s">
        <v>148</v>
      </c>
      <c r="V49" s="23"/>
      <c r="W49" s="64" t="s">
        <v>119</v>
      </c>
    </row>
    <row r="50" spans="1:23" ht="15" customHeight="1">
      <c r="A50" s="24" t="s">
        <v>42</v>
      </c>
      <c r="B50" s="25" t="s">
        <v>168</v>
      </c>
      <c r="C50" s="27">
        <f t="shared" si="6"/>
        <v>0</v>
      </c>
      <c r="D50" s="37">
        <v>0.5</v>
      </c>
      <c r="E50" s="27"/>
      <c r="F50" s="27"/>
      <c r="G50" s="22">
        <f t="shared" si="1"/>
        <v>0</v>
      </c>
      <c r="H50" s="32" t="str">
        <f t="shared" si="7"/>
        <v>Нет</v>
      </c>
      <c r="I50" s="23" t="s">
        <v>317</v>
      </c>
      <c r="J50" s="32" t="s">
        <v>148</v>
      </c>
      <c r="K50" s="32" t="s">
        <v>148</v>
      </c>
      <c r="L50" s="32" t="s">
        <v>151</v>
      </c>
      <c r="M50" s="32">
        <v>2</v>
      </c>
      <c r="N50" s="32">
        <v>2</v>
      </c>
      <c r="O50" s="25" t="s">
        <v>163</v>
      </c>
      <c r="P50" s="32" t="s">
        <v>148</v>
      </c>
      <c r="Q50" s="32" t="s">
        <v>148</v>
      </c>
      <c r="R50" s="32" t="s">
        <v>148</v>
      </c>
      <c r="S50" s="32" t="s">
        <v>148</v>
      </c>
      <c r="T50" s="32" t="s">
        <v>148</v>
      </c>
      <c r="U50" s="32" t="s">
        <v>148</v>
      </c>
      <c r="V50" s="25" t="s">
        <v>316</v>
      </c>
      <c r="W50" s="64" t="s">
        <v>139</v>
      </c>
    </row>
    <row r="51" spans="1:23" s="5" customFormat="1" ht="15" customHeight="1">
      <c r="A51" s="24" t="s">
        <v>90</v>
      </c>
      <c r="B51" s="25" t="s">
        <v>168</v>
      </c>
      <c r="C51" s="27">
        <f t="shared" si="6"/>
        <v>0</v>
      </c>
      <c r="D51" s="37"/>
      <c r="E51" s="27"/>
      <c r="F51" s="27"/>
      <c r="G51" s="22">
        <f t="shared" si="1"/>
        <v>0</v>
      </c>
      <c r="H51" s="32" t="str">
        <f t="shared" si="7"/>
        <v>Да</v>
      </c>
      <c r="I51" s="27" t="s">
        <v>148</v>
      </c>
      <c r="J51" s="27" t="s">
        <v>148</v>
      </c>
      <c r="K51" s="27" t="s">
        <v>148</v>
      </c>
      <c r="L51" s="27" t="s">
        <v>149</v>
      </c>
      <c r="M51" s="27" t="s">
        <v>149</v>
      </c>
      <c r="N51" s="27" t="s">
        <v>149</v>
      </c>
      <c r="O51" s="25"/>
      <c r="P51" s="32"/>
      <c r="Q51" s="32"/>
      <c r="R51" s="32"/>
      <c r="S51" s="32"/>
      <c r="T51" s="32"/>
      <c r="U51" s="32"/>
      <c r="V51" s="25" t="s">
        <v>318</v>
      </c>
      <c r="W51" s="64" t="s">
        <v>232</v>
      </c>
    </row>
    <row r="52" spans="1:23" ht="15" customHeight="1">
      <c r="A52" s="46" t="s">
        <v>43</v>
      </c>
      <c r="B52" s="23" t="s">
        <v>168</v>
      </c>
      <c r="C52" s="27">
        <f t="shared" si="6"/>
        <v>0</v>
      </c>
      <c r="D52" s="37"/>
      <c r="E52" s="27"/>
      <c r="F52" s="27"/>
      <c r="G52" s="22">
        <f t="shared" si="1"/>
        <v>0</v>
      </c>
      <c r="H52" s="27" t="str">
        <f t="shared" si="7"/>
        <v>Да</v>
      </c>
      <c r="I52" s="27" t="s">
        <v>148</v>
      </c>
      <c r="J52" s="27" t="s">
        <v>148</v>
      </c>
      <c r="K52" s="27" t="s">
        <v>148</v>
      </c>
      <c r="L52" s="27" t="s">
        <v>148</v>
      </c>
      <c r="M52" s="32">
        <v>1</v>
      </c>
      <c r="N52" s="32">
        <v>3</v>
      </c>
      <c r="O52" s="25" t="s">
        <v>163</v>
      </c>
      <c r="P52" s="32" t="s">
        <v>148</v>
      </c>
      <c r="Q52" s="32" t="s">
        <v>148</v>
      </c>
      <c r="R52" s="32" t="s">
        <v>148</v>
      </c>
      <c r="S52" s="32" t="s">
        <v>148</v>
      </c>
      <c r="T52" s="32" t="s">
        <v>148</v>
      </c>
      <c r="U52" s="32" t="s">
        <v>148</v>
      </c>
      <c r="V52" s="25" t="s">
        <v>319</v>
      </c>
      <c r="W52" s="66" t="s">
        <v>140</v>
      </c>
    </row>
    <row r="53" spans="1:23" ht="15" customHeight="1">
      <c r="A53" s="24" t="s">
        <v>44</v>
      </c>
      <c r="B53" s="25" t="s">
        <v>246</v>
      </c>
      <c r="C53" s="27">
        <f t="shared" si="6"/>
        <v>2</v>
      </c>
      <c r="D53" s="37"/>
      <c r="E53" s="27"/>
      <c r="F53" s="27"/>
      <c r="G53" s="22">
        <f t="shared" si="1"/>
        <v>2</v>
      </c>
      <c r="H53" s="32" t="str">
        <f t="shared" si="7"/>
        <v>Да</v>
      </c>
      <c r="I53" s="32" t="s">
        <v>148</v>
      </c>
      <c r="J53" s="32" t="s">
        <v>148</v>
      </c>
      <c r="K53" s="32" t="s">
        <v>148</v>
      </c>
      <c r="L53" s="32" t="s">
        <v>148</v>
      </c>
      <c r="M53" s="32">
        <v>3</v>
      </c>
      <c r="N53" s="32">
        <v>4</v>
      </c>
      <c r="O53" s="25" t="s">
        <v>163</v>
      </c>
      <c r="P53" s="32" t="s">
        <v>148</v>
      </c>
      <c r="Q53" s="32" t="s">
        <v>148</v>
      </c>
      <c r="R53" s="32" t="s">
        <v>148</v>
      </c>
      <c r="S53" s="32" t="s">
        <v>148</v>
      </c>
      <c r="T53" s="32" t="s">
        <v>148</v>
      </c>
      <c r="U53" s="32" t="s">
        <v>148</v>
      </c>
      <c r="V53" s="25"/>
      <c r="W53" s="64" t="s">
        <v>187</v>
      </c>
    </row>
    <row r="54" spans="1:23" s="6" customFormat="1" ht="15" customHeight="1">
      <c r="A54" s="56" t="s">
        <v>45</v>
      </c>
      <c r="B54" s="56"/>
      <c r="C54" s="53"/>
      <c r="D54" s="54"/>
      <c r="E54" s="53"/>
      <c r="F54" s="53"/>
      <c r="G54" s="55"/>
      <c r="H54" s="53"/>
      <c r="I54" s="60"/>
      <c r="J54" s="60"/>
      <c r="K54" s="60"/>
      <c r="L54" s="60"/>
      <c r="M54" s="60"/>
      <c r="N54" s="60"/>
      <c r="O54" s="56"/>
      <c r="P54" s="60"/>
      <c r="Q54" s="60"/>
      <c r="R54" s="60"/>
      <c r="S54" s="60"/>
      <c r="T54" s="60"/>
      <c r="U54" s="60"/>
      <c r="V54" s="56"/>
      <c r="W54" s="63"/>
    </row>
    <row r="55" spans="1:23" s="5" customFormat="1" ht="15" customHeight="1">
      <c r="A55" s="24" t="s">
        <v>46</v>
      </c>
      <c r="B55" s="25" t="s">
        <v>246</v>
      </c>
      <c r="C55" s="27">
        <f>IF(B55=$B$4,2,0)</f>
        <v>2</v>
      </c>
      <c r="D55" s="37"/>
      <c r="E55" s="32"/>
      <c r="F55" s="27"/>
      <c r="G55" s="22">
        <f t="shared" si="1"/>
        <v>2</v>
      </c>
      <c r="H55" s="32" t="str">
        <f aca="true" t="shared" si="8" ref="H55:H68">IF(AND(I55="Да",J55="Да",K55="Да"),"Да","Нет")</f>
        <v>Да</v>
      </c>
      <c r="I55" s="32" t="s">
        <v>148</v>
      </c>
      <c r="J55" s="32" t="s">
        <v>148</v>
      </c>
      <c r="K55" s="32" t="s">
        <v>148</v>
      </c>
      <c r="L55" s="32" t="s">
        <v>148</v>
      </c>
      <c r="M55" s="32">
        <v>3</v>
      </c>
      <c r="N55" s="32">
        <v>3</v>
      </c>
      <c r="O55" s="25" t="s">
        <v>321</v>
      </c>
      <c r="P55" s="32" t="s">
        <v>164</v>
      </c>
      <c r="Q55" s="32" t="s">
        <v>148</v>
      </c>
      <c r="R55" s="32" t="s">
        <v>148</v>
      </c>
      <c r="S55" s="32" t="s">
        <v>148</v>
      </c>
      <c r="T55" s="32" t="s">
        <v>148</v>
      </c>
      <c r="U55" s="32" t="s">
        <v>148</v>
      </c>
      <c r="V55" s="25"/>
      <c r="W55" s="64" t="s">
        <v>322</v>
      </c>
    </row>
    <row r="56" spans="1:23" s="5" customFormat="1" ht="15" customHeight="1">
      <c r="A56" s="24" t="s">
        <v>47</v>
      </c>
      <c r="B56" s="25" t="s">
        <v>168</v>
      </c>
      <c r="C56" s="27">
        <f aca="true" t="shared" si="9" ref="C56:C68">IF(B56=$B$4,2,0)</f>
        <v>0</v>
      </c>
      <c r="D56" s="37"/>
      <c r="E56" s="27"/>
      <c r="F56" s="27"/>
      <c r="G56" s="22">
        <f t="shared" si="1"/>
        <v>0</v>
      </c>
      <c r="H56" s="32" t="str">
        <f t="shared" si="8"/>
        <v>Нет</v>
      </c>
      <c r="I56" s="32" t="s">
        <v>148</v>
      </c>
      <c r="J56" s="32" t="s">
        <v>148</v>
      </c>
      <c r="K56" s="32" t="s">
        <v>149</v>
      </c>
      <c r="L56" s="32" t="s">
        <v>148</v>
      </c>
      <c r="M56" s="27" t="s">
        <v>149</v>
      </c>
      <c r="N56" s="32">
        <v>1</v>
      </c>
      <c r="O56" s="25" t="s">
        <v>163</v>
      </c>
      <c r="P56" s="32" t="s">
        <v>164</v>
      </c>
      <c r="Q56" s="32" t="s">
        <v>148</v>
      </c>
      <c r="R56" s="32" t="s">
        <v>148</v>
      </c>
      <c r="S56" s="32" t="s">
        <v>148</v>
      </c>
      <c r="T56" s="32" t="s">
        <v>148</v>
      </c>
      <c r="U56" s="32" t="s">
        <v>148</v>
      </c>
      <c r="V56" s="25"/>
      <c r="W56" s="64" t="s">
        <v>105</v>
      </c>
    </row>
    <row r="57" spans="1:23" s="5" customFormat="1" ht="15" customHeight="1">
      <c r="A57" s="24" t="s">
        <v>48</v>
      </c>
      <c r="B57" s="25" t="s">
        <v>168</v>
      </c>
      <c r="C57" s="27">
        <f t="shared" si="9"/>
        <v>0</v>
      </c>
      <c r="D57" s="37">
        <v>0.5</v>
      </c>
      <c r="E57" s="27"/>
      <c r="F57" s="27"/>
      <c r="G57" s="22">
        <f t="shared" si="1"/>
        <v>0</v>
      </c>
      <c r="H57" s="32" t="str">
        <f t="shared" si="8"/>
        <v>Нет</v>
      </c>
      <c r="I57" s="32" t="s">
        <v>148</v>
      </c>
      <c r="J57" s="32" t="s">
        <v>149</v>
      </c>
      <c r="K57" s="32" t="s">
        <v>148</v>
      </c>
      <c r="L57" s="32" t="s">
        <v>148</v>
      </c>
      <c r="M57" s="32">
        <v>2</v>
      </c>
      <c r="N57" s="32">
        <v>2</v>
      </c>
      <c r="O57" s="25" t="s">
        <v>163</v>
      </c>
      <c r="P57" s="32" t="s">
        <v>148</v>
      </c>
      <c r="Q57" s="32" t="s">
        <v>148</v>
      </c>
      <c r="R57" s="32" t="s">
        <v>148</v>
      </c>
      <c r="S57" s="32" t="s">
        <v>148</v>
      </c>
      <c r="T57" s="32" t="s">
        <v>148</v>
      </c>
      <c r="U57" s="32" t="s">
        <v>148</v>
      </c>
      <c r="V57" s="25" t="s">
        <v>323</v>
      </c>
      <c r="W57" s="64" t="s">
        <v>106</v>
      </c>
    </row>
    <row r="58" spans="1:23" s="12" customFormat="1" ht="15" customHeight="1">
      <c r="A58" s="24" t="s">
        <v>49</v>
      </c>
      <c r="B58" s="23" t="s">
        <v>246</v>
      </c>
      <c r="C58" s="27">
        <f t="shared" si="9"/>
        <v>2</v>
      </c>
      <c r="D58" s="37"/>
      <c r="E58" s="27"/>
      <c r="F58" s="27"/>
      <c r="G58" s="22">
        <f t="shared" si="1"/>
        <v>2</v>
      </c>
      <c r="H58" s="27" t="str">
        <f t="shared" si="8"/>
        <v>Да</v>
      </c>
      <c r="I58" s="27" t="s">
        <v>148</v>
      </c>
      <c r="J58" s="27" t="s">
        <v>148</v>
      </c>
      <c r="K58" s="27" t="s">
        <v>148</v>
      </c>
      <c r="L58" s="27" t="s">
        <v>148</v>
      </c>
      <c r="M58" s="27">
        <v>3</v>
      </c>
      <c r="N58" s="27">
        <v>3</v>
      </c>
      <c r="O58" s="23" t="s">
        <v>163</v>
      </c>
      <c r="P58" s="27" t="s">
        <v>149</v>
      </c>
      <c r="Q58" s="27" t="s">
        <v>148</v>
      </c>
      <c r="R58" s="27" t="s">
        <v>148</v>
      </c>
      <c r="S58" s="27" t="s">
        <v>148</v>
      </c>
      <c r="T58" s="27" t="s">
        <v>148</v>
      </c>
      <c r="U58" s="27" t="s">
        <v>269</v>
      </c>
      <c r="V58" s="23" t="s">
        <v>324</v>
      </c>
      <c r="W58" s="65" t="s">
        <v>118</v>
      </c>
    </row>
    <row r="59" spans="1:23" ht="15" customHeight="1">
      <c r="A59" s="24" t="s">
        <v>50</v>
      </c>
      <c r="B59" s="23" t="s">
        <v>168</v>
      </c>
      <c r="C59" s="27">
        <f t="shared" si="9"/>
        <v>0</v>
      </c>
      <c r="D59" s="37"/>
      <c r="E59" s="27"/>
      <c r="F59" s="27"/>
      <c r="G59" s="22">
        <f t="shared" si="1"/>
        <v>0</v>
      </c>
      <c r="H59" s="27" t="str">
        <f t="shared" si="8"/>
        <v>Да</v>
      </c>
      <c r="I59" s="27" t="s">
        <v>148</v>
      </c>
      <c r="J59" s="27" t="s">
        <v>148</v>
      </c>
      <c r="K59" s="27" t="s">
        <v>148</v>
      </c>
      <c r="L59" s="27" t="s">
        <v>148</v>
      </c>
      <c r="M59" s="27">
        <v>1</v>
      </c>
      <c r="N59" s="27">
        <v>1</v>
      </c>
      <c r="O59" s="23" t="s">
        <v>163</v>
      </c>
      <c r="P59" s="27" t="s">
        <v>148</v>
      </c>
      <c r="Q59" s="27" t="s">
        <v>148</v>
      </c>
      <c r="R59" s="27" t="s">
        <v>148</v>
      </c>
      <c r="S59" s="27" t="s">
        <v>148</v>
      </c>
      <c r="T59" s="27" t="s">
        <v>148</v>
      </c>
      <c r="U59" s="27" t="s">
        <v>148</v>
      </c>
      <c r="V59" s="23" t="s">
        <v>293</v>
      </c>
      <c r="W59" s="64" t="s">
        <v>142</v>
      </c>
    </row>
    <row r="60" spans="1:23" s="5" customFormat="1" ht="15" customHeight="1">
      <c r="A60" s="24" t="s">
        <v>51</v>
      </c>
      <c r="B60" s="25" t="s">
        <v>246</v>
      </c>
      <c r="C60" s="27">
        <f t="shared" si="9"/>
        <v>2</v>
      </c>
      <c r="D60" s="37"/>
      <c r="E60" s="27"/>
      <c r="F60" s="27"/>
      <c r="G60" s="22">
        <f t="shared" si="1"/>
        <v>2</v>
      </c>
      <c r="H60" s="32" t="str">
        <f t="shared" si="8"/>
        <v>Да</v>
      </c>
      <c r="I60" s="32" t="s">
        <v>148</v>
      </c>
      <c r="J60" s="32" t="s">
        <v>148</v>
      </c>
      <c r="K60" s="32" t="s">
        <v>148</v>
      </c>
      <c r="L60" s="32" t="s">
        <v>148</v>
      </c>
      <c r="M60" s="32">
        <v>15</v>
      </c>
      <c r="N60" s="32">
        <v>21</v>
      </c>
      <c r="O60" s="25" t="s">
        <v>331</v>
      </c>
      <c r="P60" s="32" t="s">
        <v>148</v>
      </c>
      <c r="Q60" s="32" t="s">
        <v>148</v>
      </c>
      <c r="R60" s="32" t="s">
        <v>148</v>
      </c>
      <c r="S60" s="32" t="s">
        <v>148</v>
      </c>
      <c r="T60" s="32" t="s">
        <v>148</v>
      </c>
      <c r="U60" s="32" t="s">
        <v>148</v>
      </c>
      <c r="V60" s="25"/>
      <c r="W60" s="64" t="s">
        <v>221</v>
      </c>
    </row>
    <row r="61" spans="1:23" s="5" customFormat="1" ht="15" customHeight="1">
      <c r="A61" s="24" t="s">
        <v>52</v>
      </c>
      <c r="B61" s="25" t="s">
        <v>168</v>
      </c>
      <c r="C61" s="27">
        <f t="shared" si="9"/>
        <v>0</v>
      </c>
      <c r="D61" s="37"/>
      <c r="E61" s="27"/>
      <c r="F61" s="27"/>
      <c r="G61" s="22">
        <f t="shared" si="1"/>
        <v>0</v>
      </c>
      <c r="H61" s="32" t="str">
        <f t="shared" si="8"/>
        <v>Нет</v>
      </c>
      <c r="I61" s="32" t="s">
        <v>148</v>
      </c>
      <c r="J61" s="32" t="s">
        <v>148</v>
      </c>
      <c r="K61" s="32" t="s">
        <v>149</v>
      </c>
      <c r="L61" s="32" t="s">
        <v>148</v>
      </c>
      <c r="M61" s="32">
        <v>1</v>
      </c>
      <c r="N61" s="32">
        <v>1</v>
      </c>
      <c r="O61" s="25" t="s">
        <v>163</v>
      </c>
      <c r="P61" s="32" t="s">
        <v>148</v>
      </c>
      <c r="Q61" s="32" t="s">
        <v>148</v>
      </c>
      <c r="R61" s="32" t="s">
        <v>148</v>
      </c>
      <c r="S61" s="32" t="s">
        <v>148</v>
      </c>
      <c r="T61" s="32" t="s">
        <v>148</v>
      </c>
      <c r="U61" s="32" t="s">
        <v>148</v>
      </c>
      <c r="V61" s="25"/>
      <c r="W61" s="64" t="s">
        <v>107</v>
      </c>
    </row>
    <row r="62" spans="1:23" s="5" customFormat="1" ht="15" customHeight="1">
      <c r="A62" s="24" t="s">
        <v>53</v>
      </c>
      <c r="B62" s="25" t="s">
        <v>168</v>
      </c>
      <c r="C62" s="27">
        <f t="shared" si="9"/>
        <v>0</v>
      </c>
      <c r="D62" s="37">
        <v>0.5</v>
      </c>
      <c r="E62" s="27"/>
      <c r="F62" s="27"/>
      <c r="G62" s="22">
        <f t="shared" si="1"/>
        <v>0</v>
      </c>
      <c r="H62" s="32" t="str">
        <f t="shared" si="8"/>
        <v>Да</v>
      </c>
      <c r="I62" s="32" t="s">
        <v>148</v>
      </c>
      <c r="J62" s="32" t="s">
        <v>148</v>
      </c>
      <c r="K62" s="32" t="s">
        <v>148</v>
      </c>
      <c r="L62" s="32" t="s">
        <v>148</v>
      </c>
      <c r="M62" s="32">
        <v>1</v>
      </c>
      <c r="N62" s="32">
        <v>1</v>
      </c>
      <c r="O62" s="25" t="s">
        <v>163</v>
      </c>
      <c r="P62" s="32" t="s">
        <v>148</v>
      </c>
      <c r="Q62" s="32" t="s">
        <v>148</v>
      </c>
      <c r="R62" s="32" t="s">
        <v>148</v>
      </c>
      <c r="S62" s="32" t="s">
        <v>148</v>
      </c>
      <c r="T62" s="32" t="s">
        <v>148</v>
      </c>
      <c r="U62" s="32" t="s">
        <v>148</v>
      </c>
      <c r="V62" s="23" t="s">
        <v>325</v>
      </c>
      <c r="W62" s="66" t="s">
        <v>143</v>
      </c>
    </row>
    <row r="63" spans="1:23" s="5" customFormat="1" ht="15" customHeight="1">
      <c r="A63" s="24" t="s">
        <v>54</v>
      </c>
      <c r="B63" s="23" t="s">
        <v>246</v>
      </c>
      <c r="C63" s="27">
        <f t="shared" si="9"/>
        <v>2</v>
      </c>
      <c r="D63" s="37"/>
      <c r="E63" s="27"/>
      <c r="F63" s="27"/>
      <c r="G63" s="22">
        <f t="shared" si="1"/>
        <v>2</v>
      </c>
      <c r="H63" s="27" t="s">
        <v>148</v>
      </c>
      <c r="I63" s="27" t="s">
        <v>148</v>
      </c>
      <c r="J63" s="27" t="s">
        <v>148</v>
      </c>
      <c r="K63" s="27" t="s">
        <v>148</v>
      </c>
      <c r="L63" s="27" t="s">
        <v>148</v>
      </c>
      <c r="M63" s="27">
        <v>2</v>
      </c>
      <c r="N63" s="27">
        <v>2</v>
      </c>
      <c r="O63" s="23" t="s">
        <v>211</v>
      </c>
      <c r="P63" s="27" t="s">
        <v>148</v>
      </c>
      <c r="Q63" s="27" t="s">
        <v>326</v>
      </c>
      <c r="R63" s="27" t="s">
        <v>148</v>
      </c>
      <c r="S63" s="27" t="s">
        <v>148</v>
      </c>
      <c r="T63" s="27" t="s">
        <v>148</v>
      </c>
      <c r="U63" s="27" t="s">
        <v>148</v>
      </c>
      <c r="V63" s="23"/>
      <c r="W63" s="64" t="s">
        <v>222</v>
      </c>
    </row>
    <row r="64" spans="1:23" s="5" customFormat="1" ht="15" customHeight="1">
      <c r="A64" s="24" t="s">
        <v>55</v>
      </c>
      <c r="B64" s="23" t="s">
        <v>246</v>
      </c>
      <c r="C64" s="27">
        <f t="shared" si="9"/>
        <v>2</v>
      </c>
      <c r="D64" s="37"/>
      <c r="E64" s="27"/>
      <c r="F64" s="27"/>
      <c r="G64" s="22">
        <f t="shared" si="1"/>
        <v>2</v>
      </c>
      <c r="H64" s="27" t="str">
        <f t="shared" si="8"/>
        <v>Да</v>
      </c>
      <c r="I64" s="27" t="s">
        <v>148</v>
      </c>
      <c r="J64" s="27" t="s">
        <v>148</v>
      </c>
      <c r="K64" s="27" t="s">
        <v>148</v>
      </c>
      <c r="L64" s="27" t="s">
        <v>148</v>
      </c>
      <c r="M64" s="27">
        <v>4</v>
      </c>
      <c r="N64" s="27">
        <v>2</v>
      </c>
      <c r="O64" s="23" t="s">
        <v>163</v>
      </c>
      <c r="P64" s="27" t="s">
        <v>148</v>
      </c>
      <c r="Q64" s="32" t="s">
        <v>148</v>
      </c>
      <c r="R64" s="27" t="s">
        <v>148</v>
      </c>
      <c r="S64" s="27" t="s">
        <v>148</v>
      </c>
      <c r="T64" s="27" t="s">
        <v>148</v>
      </c>
      <c r="U64" s="27" t="s">
        <v>148</v>
      </c>
      <c r="V64" s="23"/>
      <c r="W64" s="66" t="s">
        <v>158</v>
      </c>
    </row>
    <row r="65" spans="1:23" ht="15" customHeight="1">
      <c r="A65" s="24" t="s">
        <v>56</v>
      </c>
      <c r="B65" s="25" t="s">
        <v>246</v>
      </c>
      <c r="C65" s="27">
        <f t="shared" si="9"/>
        <v>2</v>
      </c>
      <c r="D65" s="37"/>
      <c r="E65" s="27"/>
      <c r="F65" s="27"/>
      <c r="G65" s="22">
        <f t="shared" si="1"/>
        <v>2</v>
      </c>
      <c r="H65" s="32" t="str">
        <f t="shared" si="8"/>
        <v>Да</v>
      </c>
      <c r="I65" s="32" t="s">
        <v>148</v>
      </c>
      <c r="J65" s="32" t="s">
        <v>148</v>
      </c>
      <c r="K65" s="32" t="s">
        <v>148</v>
      </c>
      <c r="L65" s="32" t="s">
        <v>148</v>
      </c>
      <c r="M65" s="32">
        <v>2</v>
      </c>
      <c r="N65" s="32">
        <v>3</v>
      </c>
      <c r="O65" s="25" t="s">
        <v>163</v>
      </c>
      <c r="P65" s="32" t="s">
        <v>148</v>
      </c>
      <c r="Q65" s="27" t="s">
        <v>326</v>
      </c>
      <c r="R65" s="32" t="s">
        <v>148</v>
      </c>
      <c r="S65" s="32" t="s">
        <v>148</v>
      </c>
      <c r="T65" s="32" t="s">
        <v>148</v>
      </c>
      <c r="U65" s="32" t="s">
        <v>148</v>
      </c>
      <c r="V65" s="25"/>
      <c r="W65" s="64" t="s">
        <v>223</v>
      </c>
    </row>
    <row r="66" spans="1:23" s="5" customFormat="1" ht="15" customHeight="1">
      <c r="A66" s="24" t="s">
        <v>57</v>
      </c>
      <c r="B66" s="25" t="s">
        <v>168</v>
      </c>
      <c r="C66" s="27">
        <f t="shared" si="9"/>
        <v>0</v>
      </c>
      <c r="D66" s="37"/>
      <c r="E66" s="27"/>
      <c r="F66" s="27"/>
      <c r="G66" s="22">
        <f t="shared" si="1"/>
        <v>0</v>
      </c>
      <c r="H66" s="32" t="str">
        <f t="shared" si="8"/>
        <v>Нет</v>
      </c>
      <c r="I66" s="32" t="s">
        <v>148</v>
      </c>
      <c r="J66" s="32" t="s">
        <v>148</v>
      </c>
      <c r="K66" s="32" t="s">
        <v>149</v>
      </c>
      <c r="L66" s="32" t="s">
        <v>148</v>
      </c>
      <c r="M66" s="32">
        <v>3</v>
      </c>
      <c r="N66" s="32">
        <v>3</v>
      </c>
      <c r="O66" s="25" t="s">
        <v>163</v>
      </c>
      <c r="P66" s="32" t="s">
        <v>148</v>
      </c>
      <c r="Q66" s="32" t="s">
        <v>148</v>
      </c>
      <c r="R66" s="32" t="s">
        <v>148</v>
      </c>
      <c r="S66" s="32" t="s">
        <v>148</v>
      </c>
      <c r="T66" s="32" t="s">
        <v>148</v>
      </c>
      <c r="U66" s="32" t="s">
        <v>148</v>
      </c>
      <c r="V66" s="25"/>
      <c r="W66" s="64" t="s">
        <v>167</v>
      </c>
    </row>
    <row r="67" spans="1:23" s="5" customFormat="1" ht="15" customHeight="1">
      <c r="A67" s="24" t="s">
        <v>58</v>
      </c>
      <c r="B67" s="25" t="s">
        <v>246</v>
      </c>
      <c r="C67" s="27">
        <f t="shared" si="9"/>
        <v>2</v>
      </c>
      <c r="D67" s="37"/>
      <c r="E67" s="27"/>
      <c r="F67" s="27"/>
      <c r="G67" s="22">
        <f t="shared" si="1"/>
        <v>2</v>
      </c>
      <c r="H67" s="32" t="str">
        <f t="shared" si="8"/>
        <v>Да</v>
      </c>
      <c r="I67" s="32" t="s">
        <v>148</v>
      </c>
      <c r="J67" s="32" t="s">
        <v>148</v>
      </c>
      <c r="K67" s="32" t="s">
        <v>148</v>
      </c>
      <c r="L67" s="32" t="s">
        <v>148</v>
      </c>
      <c r="M67" s="32">
        <v>2</v>
      </c>
      <c r="N67" s="32">
        <v>2</v>
      </c>
      <c r="O67" s="25" t="s">
        <v>163</v>
      </c>
      <c r="P67" s="32" t="s">
        <v>148</v>
      </c>
      <c r="Q67" s="32" t="s">
        <v>148</v>
      </c>
      <c r="R67" s="32" t="s">
        <v>148</v>
      </c>
      <c r="S67" s="32" t="s">
        <v>148</v>
      </c>
      <c r="T67" s="32" t="s">
        <v>148</v>
      </c>
      <c r="U67" s="32" t="s">
        <v>148</v>
      </c>
      <c r="V67" s="25"/>
      <c r="W67" s="66" t="s">
        <v>144</v>
      </c>
    </row>
    <row r="68" spans="1:23" ht="15" customHeight="1">
      <c r="A68" s="24" t="s">
        <v>59</v>
      </c>
      <c r="B68" s="23" t="s">
        <v>246</v>
      </c>
      <c r="C68" s="27">
        <f t="shared" si="9"/>
        <v>2</v>
      </c>
      <c r="D68" s="37">
        <v>0.5</v>
      </c>
      <c r="E68" s="27"/>
      <c r="F68" s="27"/>
      <c r="G68" s="22">
        <f t="shared" si="1"/>
        <v>1</v>
      </c>
      <c r="H68" s="27" t="str">
        <f t="shared" si="8"/>
        <v>Да</v>
      </c>
      <c r="I68" s="27" t="s">
        <v>148</v>
      </c>
      <c r="J68" s="27" t="s">
        <v>148</v>
      </c>
      <c r="K68" s="27" t="s">
        <v>148</v>
      </c>
      <c r="L68" s="27" t="s">
        <v>148</v>
      </c>
      <c r="M68" s="27">
        <v>4</v>
      </c>
      <c r="N68" s="27">
        <v>2</v>
      </c>
      <c r="O68" s="23" t="s">
        <v>179</v>
      </c>
      <c r="P68" s="27" t="s">
        <v>148</v>
      </c>
      <c r="Q68" s="32" t="s">
        <v>148</v>
      </c>
      <c r="R68" s="27" t="s">
        <v>148</v>
      </c>
      <c r="S68" s="27" t="s">
        <v>148</v>
      </c>
      <c r="T68" s="27" t="s">
        <v>148</v>
      </c>
      <c r="U68" s="27" t="s">
        <v>148</v>
      </c>
      <c r="V68" s="23" t="s">
        <v>354</v>
      </c>
      <c r="W68" s="66" t="s">
        <v>233</v>
      </c>
    </row>
    <row r="69" spans="1:23" s="6" customFormat="1" ht="15" customHeight="1">
      <c r="A69" s="56" t="s">
        <v>60</v>
      </c>
      <c r="B69" s="56"/>
      <c r="C69" s="53"/>
      <c r="D69" s="54"/>
      <c r="E69" s="53"/>
      <c r="F69" s="53"/>
      <c r="G69" s="55"/>
      <c r="H69" s="53"/>
      <c r="I69" s="60"/>
      <c r="J69" s="60"/>
      <c r="K69" s="60"/>
      <c r="L69" s="60"/>
      <c r="M69" s="60"/>
      <c r="N69" s="60"/>
      <c r="O69" s="56"/>
      <c r="P69" s="60"/>
      <c r="Q69" s="60"/>
      <c r="R69" s="60"/>
      <c r="S69" s="60"/>
      <c r="T69" s="60"/>
      <c r="U69" s="60"/>
      <c r="V69" s="56"/>
      <c r="W69" s="63"/>
    </row>
    <row r="70" spans="1:23" s="5" customFormat="1" ht="15" customHeight="1">
      <c r="A70" s="24" t="s">
        <v>61</v>
      </c>
      <c r="B70" s="25" t="s">
        <v>168</v>
      </c>
      <c r="C70" s="27">
        <f aca="true" t="shared" si="10" ref="C70:C75">IF(B70=$B$4,2,0)</f>
        <v>0</v>
      </c>
      <c r="D70" s="37"/>
      <c r="E70" s="27"/>
      <c r="F70" s="27"/>
      <c r="G70" s="22">
        <f t="shared" si="1"/>
        <v>0</v>
      </c>
      <c r="H70" s="32" t="s">
        <v>149</v>
      </c>
      <c r="I70" s="23" t="s">
        <v>317</v>
      </c>
      <c r="J70" s="32" t="s">
        <v>148</v>
      </c>
      <c r="K70" s="32" t="s">
        <v>148</v>
      </c>
      <c r="L70" s="27" t="s">
        <v>151</v>
      </c>
      <c r="M70" s="27">
        <v>2</v>
      </c>
      <c r="N70" s="27">
        <v>1</v>
      </c>
      <c r="O70" s="25" t="s">
        <v>163</v>
      </c>
      <c r="P70" s="32" t="s">
        <v>148</v>
      </c>
      <c r="Q70" s="27" t="s">
        <v>326</v>
      </c>
      <c r="R70" s="32" t="s">
        <v>148</v>
      </c>
      <c r="S70" s="32" t="s">
        <v>148</v>
      </c>
      <c r="T70" s="32" t="s">
        <v>148</v>
      </c>
      <c r="U70" s="32" t="s">
        <v>148</v>
      </c>
      <c r="V70" s="25"/>
      <c r="W70" s="64" t="s">
        <v>108</v>
      </c>
    </row>
    <row r="71" spans="1:23" ht="15" customHeight="1">
      <c r="A71" s="24" t="s">
        <v>62</v>
      </c>
      <c r="B71" s="25" t="s">
        <v>246</v>
      </c>
      <c r="C71" s="27">
        <f t="shared" si="10"/>
        <v>2</v>
      </c>
      <c r="D71" s="37"/>
      <c r="E71" s="27"/>
      <c r="F71" s="27"/>
      <c r="G71" s="22">
        <f t="shared" si="1"/>
        <v>2</v>
      </c>
      <c r="H71" s="32" t="str">
        <f>IF(AND(I71="Да",J71="Да",K71="Да"),"Да","Нет")</f>
        <v>Да</v>
      </c>
      <c r="I71" s="32" t="s">
        <v>148</v>
      </c>
      <c r="J71" s="32" t="s">
        <v>148</v>
      </c>
      <c r="K71" s="32" t="s">
        <v>148</v>
      </c>
      <c r="L71" s="32" t="s">
        <v>148</v>
      </c>
      <c r="M71" s="32">
        <v>2</v>
      </c>
      <c r="N71" s="32">
        <v>4</v>
      </c>
      <c r="O71" s="25" t="s">
        <v>163</v>
      </c>
      <c r="P71" s="32" t="s">
        <v>148</v>
      </c>
      <c r="Q71" s="32" t="s">
        <v>148</v>
      </c>
      <c r="R71" s="32" t="s">
        <v>148</v>
      </c>
      <c r="S71" s="32" t="s">
        <v>148</v>
      </c>
      <c r="T71" s="32" t="s">
        <v>148</v>
      </c>
      <c r="U71" s="32" t="s">
        <v>148</v>
      </c>
      <c r="V71" s="25"/>
      <c r="W71" s="69" t="s">
        <v>109</v>
      </c>
    </row>
    <row r="72" spans="1:23" ht="15" customHeight="1">
      <c r="A72" s="24" t="s">
        <v>63</v>
      </c>
      <c r="B72" s="25" t="s">
        <v>168</v>
      </c>
      <c r="C72" s="27">
        <f t="shared" si="10"/>
        <v>0</v>
      </c>
      <c r="D72" s="37"/>
      <c r="E72" s="27"/>
      <c r="F72" s="27"/>
      <c r="G72" s="22">
        <f aca="true" t="shared" si="11" ref="G72:G98">C72*(1-D72)*(1-E72)*(1-F72)</f>
        <v>0</v>
      </c>
      <c r="H72" s="32" t="s">
        <v>337</v>
      </c>
      <c r="I72" s="32"/>
      <c r="J72" s="32"/>
      <c r="K72" s="32"/>
      <c r="L72" s="27" t="s">
        <v>151</v>
      </c>
      <c r="M72" s="27" t="s">
        <v>149</v>
      </c>
      <c r="N72" s="27" t="s">
        <v>149</v>
      </c>
      <c r="O72" s="25"/>
      <c r="P72" s="32"/>
      <c r="Q72" s="32"/>
      <c r="R72" s="32"/>
      <c r="S72" s="32"/>
      <c r="T72" s="32"/>
      <c r="U72" s="32"/>
      <c r="V72" s="25"/>
      <c r="W72" s="64" t="s">
        <v>110</v>
      </c>
    </row>
    <row r="73" spans="1:23" s="5" customFormat="1" ht="15" customHeight="1">
      <c r="A73" s="24" t="s">
        <v>64</v>
      </c>
      <c r="B73" s="25" t="s">
        <v>168</v>
      </c>
      <c r="C73" s="27">
        <f t="shared" si="10"/>
        <v>0</v>
      </c>
      <c r="D73" s="37"/>
      <c r="E73" s="27"/>
      <c r="F73" s="27"/>
      <c r="G73" s="22">
        <f t="shared" si="11"/>
        <v>0</v>
      </c>
      <c r="H73" s="32" t="str">
        <f>IF(AND(I73="Да",J73="Да",K73="Да"),"Да","Нет")</f>
        <v>Да</v>
      </c>
      <c r="I73" s="32" t="s">
        <v>148</v>
      </c>
      <c r="J73" s="32" t="s">
        <v>148</v>
      </c>
      <c r="K73" s="32" t="s">
        <v>148</v>
      </c>
      <c r="L73" s="32" t="s">
        <v>148</v>
      </c>
      <c r="M73" s="27" t="s">
        <v>149</v>
      </c>
      <c r="N73" s="27" t="s">
        <v>149</v>
      </c>
      <c r="O73" s="25"/>
      <c r="P73" s="32"/>
      <c r="Q73" s="32"/>
      <c r="R73" s="32"/>
      <c r="S73" s="32"/>
      <c r="T73" s="32"/>
      <c r="U73" s="32"/>
      <c r="V73" s="25"/>
      <c r="W73" s="64" t="s">
        <v>111</v>
      </c>
    </row>
    <row r="74" spans="1:23" s="5" customFormat="1" ht="15" customHeight="1">
      <c r="A74" s="24" t="s">
        <v>65</v>
      </c>
      <c r="B74" s="25" t="s">
        <v>246</v>
      </c>
      <c r="C74" s="27">
        <f t="shared" si="10"/>
        <v>2</v>
      </c>
      <c r="D74" s="37"/>
      <c r="E74" s="27"/>
      <c r="F74" s="27"/>
      <c r="G74" s="22">
        <f t="shared" si="11"/>
        <v>2</v>
      </c>
      <c r="H74" s="32" t="str">
        <f>IF(AND(I74="Да",J74="Да",K74="Да"),"Да","Нет")</f>
        <v>Да</v>
      </c>
      <c r="I74" s="27" t="s">
        <v>148</v>
      </c>
      <c r="J74" s="27" t="s">
        <v>148</v>
      </c>
      <c r="K74" s="27" t="s">
        <v>148</v>
      </c>
      <c r="L74" s="32" t="s">
        <v>148</v>
      </c>
      <c r="M74" s="32">
        <v>5</v>
      </c>
      <c r="N74" s="32">
        <v>6</v>
      </c>
      <c r="O74" s="23" t="s">
        <v>163</v>
      </c>
      <c r="P74" s="27" t="s">
        <v>148</v>
      </c>
      <c r="Q74" s="27" t="s">
        <v>148</v>
      </c>
      <c r="R74" s="27" t="s">
        <v>148</v>
      </c>
      <c r="S74" s="27" t="s">
        <v>148</v>
      </c>
      <c r="T74" s="27" t="s">
        <v>148</v>
      </c>
      <c r="U74" s="27" t="s">
        <v>148</v>
      </c>
      <c r="V74" s="23"/>
      <c r="W74" s="64" t="s">
        <v>159</v>
      </c>
    </row>
    <row r="75" spans="1:23" s="5" customFormat="1" ht="15" customHeight="1">
      <c r="A75" s="24" t="s">
        <v>66</v>
      </c>
      <c r="B75" s="25" t="s">
        <v>246</v>
      </c>
      <c r="C75" s="27">
        <f t="shared" si="10"/>
        <v>2</v>
      </c>
      <c r="D75" s="37"/>
      <c r="E75" s="27"/>
      <c r="F75" s="27"/>
      <c r="G75" s="22">
        <f t="shared" si="11"/>
        <v>2</v>
      </c>
      <c r="H75" s="32" t="s">
        <v>148</v>
      </c>
      <c r="I75" s="32" t="s">
        <v>148</v>
      </c>
      <c r="J75" s="32" t="s">
        <v>148</v>
      </c>
      <c r="K75" s="32" t="s">
        <v>148</v>
      </c>
      <c r="L75" s="27" t="s">
        <v>148</v>
      </c>
      <c r="M75" s="27">
        <v>2</v>
      </c>
      <c r="N75" s="27">
        <v>2</v>
      </c>
      <c r="O75" s="25" t="s">
        <v>330</v>
      </c>
      <c r="P75" s="32" t="s">
        <v>148</v>
      </c>
      <c r="Q75" s="32" t="s">
        <v>148</v>
      </c>
      <c r="R75" s="32" t="s">
        <v>148</v>
      </c>
      <c r="S75" s="32" t="s">
        <v>148</v>
      </c>
      <c r="T75" s="32" t="s">
        <v>148</v>
      </c>
      <c r="U75" s="32" t="s">
        <v>148</v>
      </c>
      <c r="V75" s="25"/>
      <c r="W75" s="64" t="s">
        <v>192</v>
      </c>
    </row>
    <row r="76" spans="1:23" s="6" customFormat="1" ht="15" customHeight="1">
      <c r="A76" s="56" t="s">
        <v>67</v>
      </c>
      <c r="B76" s="56"/>
      <c r="C76" s="53"/>
      <c r="D76" s="54"/>
      <c r="E76" s="53"/>
      <c r="F76" s="53"/>
      <c r="G76" s="55"/>
      <c r="H76" s="53"/>
      <c r="I76" s="60"/>
      <c r="J76" s="60"/>
      <c r="K76" s="60"/>
      <c r="L76" s="60"/>
      <c r="M76" s="60"/>
      <c r="N76" s="60"/>
      <c r="O76" s="56"/>
      <c r="P76" s="60"/>
      <c r="Q76" s="60"/>
      <c r="R76" s="60"/>
      <c r="S76" s="60"/>
      <c r="T76" s="60"/>
      <c r="U76" s="60"/>
      <c r="V76" s="56"/>
      <c r="W76" s="63"/>
    </row>
    <row r="77" spans="1:23" s="5" customFormat="1" ht="15" customHeight="1">
      <c r="A77" s="24" t="s">
        <v>68</v>
      </c>
      <c r="B77" s="23" t="s">
        <v>246</v>
      </c>
      <c r="C77" s="27">
        <f>IF(B77=$B$4,2,0)</f>
        <v>2</v>
      </c>
      <c r="D77" s="37"/>
      <c r="E77" s="27"/>
      <c r="F77" s="27"/>
      <c r="G77" s="22">
        <f t="shared" si="11"/>
        <v>2</v>
      </c>
      <c r="H77" s="27" t="s">
        <v>148</v>
      </c>
      <c r="I77" s="27" t="s">
        <v>148</v>
      </c>
      <c r="J77" s="27" t="s">
        <v>148</v>
      </c>
      <c r="K77" s="27" t="s">
        <v>148</v>
      </c>
      <c r="L77" s="27" t="s">
        <v>148</v>
      </c>
      <c r="M77" s="27">
        <v>4</v>
      </c>
      <c r="N77" s="27">
        <v>2</v>
      </c>
      <c r="O77" s="23" t="s">
        <v>163</v>
      </c>
      <c r="P77" s="27" t="s">
        <v>148</v>
      </c>
      <c r="Q77" s="32" t="s">
        <v>148</v>
      </c>
      <c r="R77" s="27" t="s">
        <v>148</v>
      </c>
      <c r="S77" s="27" t="s">
        <v>148</v>
      </c>
      <c r="T77" s="27" t="s">
        <v>148</v>
      </c>
      <c r="U77" s="27" t="s">
        <v>148</v>
      </c>
      <c r="V77" s="23"/>
      <c r="W77" s="66" t="s">
        <v>132</v>
      </c>
    </row>
    <row r="78" spans="1:23" s="5" customFormat="1" ht="15" customHeight="1">
      <c r="A78" s="24" t="s">
        <v>70</v>
      </c>
      <c r="B78" s="25" t="s">
        <v>168</v>
      </c>
      <c r="C78" s="27">
        <f aca="true" t="shared" si="12" ref="C78:C86">IF(B78=$B$4,2,0)</f>
        <v>0</v>
      </c>
      <c r="D78" s="37"/>
      <c r="E78" s="27"/>
      <c r="F78" s="27"/>
      <c r="G78" s="22">
        <f t="shared" si="11"/>
        <v>0</v>
      </c>
      <c r="H78" s="27" t="s">
        <v>149</v>
      </c>
      <c r="I78" s="27" t="s">
        <v>148</v>
      </c>
      <c r="J78" s="27" t="s">
        <v>148</v>
      </c>
      <c r="K78" s="23" t="s">
        <v>334</v>
      </c>
      <c r="L78" s="27" t="s">
        <v>148</v>
      </c>
      <c r="M78" s="27" t="s">
        <v>149</v>
      </c>
      <c r="N78" s="27" t="s">
        <v>149</v>
      </c>
      <c r="O78" s="25"/>
      <c r="P78" s="103"/>
      <c r="Q78" s="32"/>
      <c r="R78" s="32"/>
      <c r="S78" s="32"/>
      <c r="T78" s="32"/>
      <c r="U78" s="32"/>
      <c r="V78" s="25"/>
      <c r="W78" s="64" t="s">
        <v>193</v>
      </c>
    </row>
    <row r="79" spans="1:23" s="5" customFormat="1" ht="15" customHeight="1">
      <c r="A79" s="24" t="s">
        <v>71</v>
      </c>
      <c r="B79" s="25" t="s">
        <v>246</v>
      </c>
      <c r="C79" s="27">
        <f t="shared" si="12"/>
        <v>2</v>
      </c>
      <c r="D79" s="37">
        <v>0.5</v>
      </c>
      <c r="E79" s="27"/>
      <c r="F79" s="27"/>
      <c r="G79" s="22">
        <f t="shared" si="11"/>
        <v>1</v>
      </c>
      <c r="H79" s="27" t="s">
        <v>148</v>
      </c>
      <c r="I79" s="27" t="s">
        <v>148</v>
      </c>
      <c r="J79" s="27" t="s">
        <v>148</v>
      </c>
      <c r="K79" s="23" t="s">
        <v>336</v>
      </c>
      <c r="L79" s="27" t="s">
        <v>148</v>
      </c>
      <c r="M79" s="27">
        <v>2</v>
      </c>
      <c r="N79" s="27">
        <v>3</v>
      </c>
      <c r="O79" s="25" t="s">
        <v>163</v>
      </c>
      <c r="P79" s="32" t="s">
        <v>148</v>
      </c>
      <c r="Q79" s="32" t="s">
        <v>148</v>
      </c>
      <c r="R79" s="32" t="s">
        <v>148</v>
      </c>
      <c r="S79" s="32" t="s">
        <v>148</v>
      </c>
      <c r="T79" s="32" t="s">
        <v>148</v>
      </c>
      <c r="U79" s="32" t="s">
        <v>148</v>
      </c>
      <c r="V79" s="25" t="s">
        <v>335</v>
      </c>
      <c r="W79" s="64" t="s">
        <v>224</v>
      </c>
    </row>
    <row r="80" spans="1:23" ht="15" customHeight="1">
      <c r="A80" s="24" t="s">
        <v>72</v>
      </c>
      <c r="B80" s="25" t="s">
        <v>246</v>
      </c>
      <c r="C80" s="27">
        <f t="shared" si="12"/>
        <v>2</v>
      </c>
      <c r="D80" s="37"/>
      <c r="E80" s="27"/>
      <c r="F80" s="27"/>
      <c r="G80" s="22">
        <f t="shared" si="11"/>
        <v>2</v>
      </c>
      <c r="H80" s="27" t="str">
        <f>IF(AND(I80="Да",J80="Да",K80="Да"),"Да","Нет")</f>
        <v>Да</v>
      </c>
      <c r="I80" s="27" t="s">
        <v>148</v>
      </c>
      <c r="J80" s="27" t="s">
        <v>148</v>
      </c>
      <c r="K80" s="27" t="s">
        <v>148</v>
      </c>
      <c r="L80" s="27" t="s">
        <v>148</v>
      </c>
      <c r="M80" s="27">
        <v>2</v>
      </c>
      <c r="N80" s="27">
        <v>2</v>
      </c>
      <c r="O80" s="25" t="s">
        <v>163</v>
      </c>
      <c r="P80" s="32" t="s">
        <v>148</v>
      </c>
      <c r="Q80" s="32" t="s">
        <v>148</v>
      </c>
      <c r="R80" s="32" t="s">
        <v>148</v>
      </c>
      <c r="S80" s="32" t="s">
        <v>148</v>
      </c>
      <c r="T80" s="32" t="s">
        <v>148</v>
      </c>
      <c r="U80" s="32" t="s">
        <v>148</v>
      </c>
      <c r="V80" s="25"/>
      <c r="W80" s="70" t="s">
        <v>112</v>
      </c>
    </row>
    <row r="81" spans="1:23" ht="15" customHeight="1">
      <c r="A81" s="24" t="s">
        <v>74</v>
      </c>
      <c r="B81" s="23" t="s">
        <v>246</v>
      </c>
      <c r="C81" s="27">
        <f t="shared" si="12"/>
        <v>2</v>
      </c>
      <c r="D81" s="37"/>
      <c r="E81" s="27"/>
      <c r="F81" s="27"/>
      <c r="G81" s="22">
        <f t="shared" si="11"/>
        <v>2</v>
      </c>
      <c r="H81" s="27" t="s">
        <v>148</v>
      </c>
      <c r="I81" s="27" t="s">
        <v>148</v>
      </c>
      <c r="J81" s="27" t="s">
        <v>148</v>
      </c>
      <c r="K81" s="27" t="s">
        <v>148</v>
      </c>
      <c r="L81" s="27" t="s">
        <v>148</v>
      </c>
      <c r="M81" s="27">
        <v>3</v>
      </c>
      <c r="N81" s="27">
        <v>4</v>
      </c>
      <c r="O81" s="23" t="s">
        <v>179</v>
      </c>
      <c r="P81" s="27" t="s">
        <v>148</v>
      </c>
      <c r="Q81" s="32" t="s">
        <v>148</v>
      </c>
      <c r="R81" s="27" t="s">
        <v>148</v>
      </c>
      <c r="S81" s="27" t="s">
        <v>148</v>
      </c>
      <c r="T81" s="27" t="s">
        <v>148</v>
      </c>
      <c r="U81" s="27" t="s">
        <v>148</v>
      </c>
      <c r="V81" s="23"/>
      <c r="W81" s="64" t="s">
        <v>114</v>
      </c>
    </row>
    <row r="82" spans="1:23" s="20" customFormat="1" ht="15" customHeight="1">
      <c r="A82" s="24" t="s">
        <v>75</v>
      </c>
      <c r="B82" s="25" t="s">
        <v>246</v>
      </c>
      <c r="C82" s="27">
        <f t="shared" si="12"/>
        <v>2</v>
      </c>
      <c r="D82" s="37"/>
      <c r="E82" s="27"/>
      <c r="F82" s="27"/>
      <c r="G82" s="22">
        <f t="shared" si="11"/>
        <v>2</v>
      </c>
      <c r="H82" s="32" t="s">
        <v>148</v>
      </c>
      <c r="I82" s="27" t="s">
        <v>148</v>
      </c>
      <c r="J82" s="32" t="s">
        <v>148</v>
      </c>
      <c r="K82" s="32" t="s">
        <v>148</v>
      </c>
      <c r="L82" s="27" t="s">
        <v>148</v>
      </c>
      <c r="M82" s="27">
        <v>2</v>
      </c>
      <c r="N82" s="27">
        <v>2</v>
      </c>
      <c r="O82" s="25" t="s">
        <v>163</v>
      </c>
      <c r="P82" s="32" t="s">
        <v>148</v>
      </c>
      <c r="Q82" s="32" t="s">
        <v>148</v>
      </c>
      <c r="R82" s="32" t="s">
        <v>148</v>
      </c>
      <c r="S82" s="32" t="s">
        <v>148</v>
      </c>
      <c r="T82" s="32" t="s">
        <v>148</v>
      </c>
      <c r="U82" s="32" t="s">
        <v>148</v>
      </c>
      <c r="V82" s="23"/>
      <c r="W82" s="64" t="s">
        <v>115</v>
      </c>
    </row>
    <row r="83" spans="1:23" s="5" customFormat="1" ht="15" customHeight="1">
      <c r="A83" s="24" t="s">
        <v>76</v>
      </c>
      <c r="B83" s="25" t="s">
        <v>246</v>
      </c>
      <c r="C83" s="27">
        <f t="shared" si="12"/>
        <v>2</v>
      </c>
      <c r="D83" s="37"/>
      <c r="E83" s="27"/>
      <c r="F83" s="27"/>
      <c r="G83" s="22">
        <f t="shared" si="11"/>
        <v>2</v>
      </c>
      <c r="H83" s="32" t="s">
        <v>148</v>
      </c>
      <c r="I83" s="27" t="s">
        <v>148</v>
      </c>
      <c r="J83" s="27" t="s">
        <v>148</v>
      </c>
      <c r="K83" s="23" t="s">
        <v>340</v>
      </c>
      <c r="L83" s="27" t="s">
        <v>148</v>
      </c>
      <c r="M83" s="27">
        <v>2</v>
      </c>
      <c r="N83" s="32">
        <v>2</v>
      </c>
      <c r="O83" s="25" t="s">
        <v>163</v>
      </c>
      <c r="P83" s="32" t="s">
        <v>148</v>
      </c>
      <c r="Q83" s="32" t="s">
        <v>148</v>
      </c>
      <c r="R83" s="32" t="s">
        <v>148</v>
      </c>
      <c r="S83" s="32" t="s">
        <v>148</v>
      </c>
      <c r="T83" s="32" t="s">
        <v>148</v>
      </c>
      <c r="U83" s="32" t="s">
        <v>148</v>
      </c>
      <c r="V83" s="25"/>
      <c r="W83" s="64" t="s">
        <v>339</v>
      </c>
    </row>
    <row r="84" spans="1:23" ht="15" customHeight="1">
      <c r="A84" s="24" t="s">
        <v>77</v>
      </c>
      <c r="B84" s="25" t="s">
        <v>246</v>
      </c>
      <c r="C84" s="27">
        <f t="shared" si="12"/>
        <v>2</v>
      </c>
      <c r="D84" s="37"/>
      <c r="E84" s="27"/>
      <c r="F84" s="27"/>
      <c r="G84" s="22">
        <f t="shared" si="11"/>
        <v>2</v>
      </c>
      <c r="H84" s="32" t="s">
        <v>148</v>
      </c>
      <c r="I84" s="32" t="s">
        <v>148</v>
      </c>
      <c r="J84" s="32" t="s">
        <v>148</v>
      </c>
      <c r="K84" s="25" t="s">
        <v>212</v>
      </c>
      <c r="L84" s="27" t="s">
        <v>148</v>
      </c>
      <c r="M84" s="27">
        <v>2</v>
      </c>
      <c r="N84" s="27">
        <v>2</v>
      </c>
      <c r="O84" s="25" t="s">
        <v>163</v>
      </c>
      <c r="P84" s="32" t="s">
        <v>148</v>
      </c>
      <c r="Q84" s="32" t="s">
        <v>148</v>
      </c>
      <c r="R84" s="32" t="s">
        <v>148</v>
      </c>
      <c r="S84" s="32" t="s">
        <v>148</v>
      </c>
      <c r="T84" s="32" t="s">
        <v>148</v>
      </c>
      <c r="U84" s="32" t="s">
        <v>148</v>
      </c>
      <c r="V84" s="25"/>
      <c r="W84" s="66" t="s">
        <v>228</v>
      </c>
    </row>
    <row r="85" spans="1:23" s="5" customFormat="1" ht="15" customHeight="1">
      <c r="A85" s="24" t="s">
        <v>78</v>
      </c>
      <c r="B85" s="23" t="s">
        <v>246</v>
      </c>
      <c r="C85" s="27">
        <f t="shared" si="12"/>
        <v>2</v>
      </c>
      <c r="D85" s="37"/>
      <c r="E85" s="27"/>
      <c r="F85" s="27"/>
      <c r="G85" s="22">
        <f t="shared" si="11"/>
        <v>2</v>
      </c>
      <c r="H85" s="27" t="str">
        <f>IF(AND(I85="Да",J85="Да",K85="Да"),"Да","Нет")</f>
        <v>Да</v>
      </c>
      <c r="I85" s="27" t="s">
        <v>148</v>
      </c>
      <c r="J85" s="27" t="s">
        <v>148</v>
      </c>
      <c r="K85" s="27" t="s">
        <v>148</v>
      </c>
      <c r="L85" s="27" t="s">
        <v>148</v>
      </c>
      <c r="M85" s="27">
        <v>2</v>
      </c>
      <c r="N85" s="27">
        <v>6</v>
      </c>
      <c r="O85" s="23" t="s">
        <v>210</v>
      </c>
      <c r="P85" s="27" t="s">
        <v>148</v>
      </c>
      <c r="Q85" s="27" t="s">
        <v>148</v>
      </c>
      <c r="R85" s="27" t="s">
        <v>148</v>
      </c>
      <c r="S85" s="27" t="s">
        <v>148</v>
      </c>
      <c r="T85" s="27" t="s">
        <v>148</v>
      </c>
      <c r="U85" s="27" t="s">
        <v>148</v>
      </c>
      <c r="V85" s="23"/>
      <c r="W85" s="64" t="s">
        <v>134</v>
      </c>
    </row>
    <row r="86" spans="1:23" s="5" customFormat="1" ht="15" customHeight="1">
      <c r="A86" s="24" t="s">
        <v>79</v>
      </c>
      <c r="B86" s="25" t="s">
        <v>168</v>
      </c>
      <c r="C86" s="27">
        <f t="shared" si="12"/>
        <v>0</v>
      </c>
      <c r="D86" s="37"/>
      <c r="E86" s="27"/>
      <c r="F86" s="27"/>
      <c r="G86" s="22">
        <f t="shared" si="11"/>
        <v>0</v>
      </c>
      <c r="H86" s="32" t="str">
        <f>IF(AND(I86="Да",J86="Да",K86="Да"),"Да","Нет")</f>
        <v>Нет</v>
      </c>
      <c r="I86" s="32" t="s">
        <v>148</v>
      </c>
      <c r="J86" s="32" t="s">
        <v>148</v>
      </c>
      <c r="K86" s="32" t="s">
        <v>149</v>
      </c>
      <c r="L86" s="32" t="s">
        <v>148</v>
      </c>
      <c r="M86" s="27" t="s">
        <v>149</v>
      </c>
      <c r="N86" s="32" t="s">
        <v>149</v>
      </c>
      <c r="O86" s="25"/>
      <c r="P86" s="32"/>
      <c r="Q86" s="32"/>
      <c r="R86" s="32"/>
      <c r="S86" s="32"/>
      <c r="T86" s="32"/>
      <c r="U86" s="32"/>
      <c r="V86" s="25"/>
      <c r="W86" s="64" t="s">
        <v>342</v>
      </c>
    </row>
    <row r="87" spans="1:23" s="6" customFormat="1" ht="15" customHeight="1">
      <c r="A87" s="56" t="s">
        <v>80</v>
      </c>
      <c r="B87" s="56"/>
      <c r="C87" s="53"/>
      <c r="D87" s="54"/>
      <c r="E87" s="53"/>
      <c r="F87" s="53"/>
      <c r="G87" s="55"/>
      <c r="H87" s="53"/>
      <c r="I87" s="60"/>
      <c r="J87" s="60"/>
      <c r="K87" s="60"/>
      <c r="L87" s="60"/>
      <c r="M87" s="60"/>
      <c r="N87" s="60"/>
      <c r="O87" s="56"/>
      <c r="P87" s="60"/>
      <c r="Q87" s="60"/>
      <c r="R87" s="60"/>
      <c r="S87" s="60"/>
      <c r="T87" s="60"/>
      <c r="U87" s="60"/>
      <c r="V87" s="56"/>
      <c r="W87" s="63"/>
    </row>
    <row r="88" spans="1:23" s="21" customFormat="1" ht="15" customHeight="1">
      <c r="A88" s="24" t="s">
        <v>69</v>
      </c>
      <c r="B88" s="25" t="s">
        <v>246</v>
      </c>
      <c r="C88" s="27">
        <f>IF(B88=$B$4,2,0)</f>
        <v>2</v>
      </c>
      <c r="D88" s="37"/>
      <c r="E88" s="27"/>
      <c r="F88" s="27"/>
      <c r="G88" s="22">
        <f>C88*(1-D88)*(1-E88)*(1-F88)</f>
        <v>2</v>
      </c>
      <c r="H88" s="32" t="s">
        <v>148</v>
      </c>
      <c r="I88" s="32" t="s">
        <v>148</v>
      </c>
      <c r="J88" s="32" t="s">
        <v>148</v>
      </c>
      <c r="K88" s="32" t="s">
        <v>148</v>
      </c>
      <c r="L88" s="32" t="s">
        <v>148</v>
      </c>
      <c r="M88" s="32">
        <v>6</v>
      </c>
      <c r="N88" s="32">
        <v>3</v>
      </c>
      <c r="O88" s="25" t="s">
        <v>163</v>
      </c>
      <c r="P88" s="32" t="s">
        <v>148</v>
      </c>
      <c r="Q88" s="32" t="s">
        <v>148</v>
      </c>
      <c r="R88" s="32" t="s">
        <v>148</v>
      </c>
      <c r="S88" s="32" t="s">
        <v>148</v>
      </c>
      <c r="T88" s="32" t="s">
        <v>148</v>
      </c>
      <c r="U88" s="32" t="s">
        <v>148</v>
      </c>
      <c r="V88" s="25"/>
      <c r="W88" s="64" t="s">
        <v>333</v>
      </c>
    </row>
    <row r="89" spans="1:23" s="5" customFormat="1" ht="15" customHeight="1">
      <c r="A89" s="24" t="s">
        <v>81</v>
      </c>
      <c r="B89" s="25" t="s">
        <v>168</v>
      </c>
      <c r="C89" s="27">
        <f>IF(B89=$B$4,2,0)</f>
        <v>0</v>
      </c>
      <c r="D89" s="37"/>
      <c r="E89" s="27"/>
      <c r="F89" s="27"/>
      <c r="G89" s="22">
        <f t="shared" si="11"/>
        <v>0</v>
      </c>
      <c r="H89" s="32" t="str">
        <f aca="true" t="shared" si="13" ref="H89:H96">IF(AND(I89="Да",J89="Да",K89="Да"),"Да","Нет")</f>
        <v>Да</v>
      </c>
      <c r="I89" s="32" t="s">
        <v>148</v>
      </c>
      <c r="J89" s="32" t="s">
        <v>148</v>
      </c>
      <c r="K89" s="32" t="s">
        <v>148</v>
      </c>
      <c r="L89" s="32" t="s">
        <v>148</v>
      </c>
      <c r="M89" s="32">
        <v>4</v>
      </c>
      <c r="N89" s="27">
        <v>1</v>
      </c>
      <c r="O89" s="25" t="s">
        <v>211</v>
      </c>
      <c r="P89" s="32" t="s">
        <v>148</v>
      </c>
      <c r="Q89" s="32" t="s">
        <v>148</v>
      </c>
      <c r="R89" s="32" t="s">
        <v>148</v>
      </c>
      <c r="S89" s="32" t="s">
        <v>148</v>
      </c>
      <c r="T89" s="32" t="s">
        <v>148</v>
      </c>
      <c r="U89" s="32" t="s">
        <v>148</v>
      </c>
      <c r="V89" s="25" t="s">
        <v>356</v>
      </c>
      <c r="W89" s="66" t="s">
        <v>343</v>
      </c>
    </row>
    <row r="90" spans="1:23" s="20" customFormat="1" ht="15" customHeight="1">
      <c r="A90" s="24" t="s">
        <v>73</v>
      </c>
      <c r="B90" s="25" t="s">
        <v>168</v>
      </c>
      <c r="C90" s="27">
        <f>IF(B90=$B$4,2,0)</f>
        <v>0</v>
      </c>
      <c r="D90" s="37"/>
      <c r="E90" s="27"/>
      <c r="F90" s="27"/>
      <c r="G90" s="22">
        <f>C90*(1-D90)*(1-E90)*(1-F90)</f>
        <v>0</v>
      </c>
      <c r="H90" s="32" t="s">
        <v>337</v>
      </c>
      <c r="I90" s="32"/>
      <c r="J90" s="32"/>
      <c r="K90" s="32"/>
      <c r="L90" s="27" t="s">
        <v>151</v>
      </c>
      <c r="M90" s="27" t="s">
        <v>149</v>
      </c>
      <c r="N90" s="27" t="s">
        <v>149</v>
      </c>
      <c r="O90" s="25"/>
      <c r="P90" s="32"/>
      <c r="Q90" s="32"/>
      <c r="R90" s="32"/>
      <c r="S90" s="32"/>
      <c r="T90" s="32"/>
      <c r="U90" s="32"/>
      <c r="V90" s="25"/>
      <c r="W90" s="64" t="s">
        <v>113</v>
      </c>
    </row>
    <row r="91" spans="1:23" s="5" customFormat="1" ht="15" customHeight="1">
      <c r="A91" s="24" t="s">
        <v>82</v>
      </c>
      <c r="B91" s="25" t="s">
        <v>246</v>
      </c>
      <c r="C91" s="27">
        <f aca="true" t="shared" si="14" ref="C91:C98">IF(B91=$B$4,2,0)</f>
        <v>2</v>
      </c>
      <c r="D91" s="37"/>
      <c r="E91" s="27"/>
      <c r="F91" s="27"/>
      <c r="G91" s="22">
        <f t="shared" si="11"/>
        <v>2</v>
      </c>
      <c r="H91" s="32" t="str">
        <f t="shared" si="13"/>
        <v>Да</v>
      </c>
      <c r="I91" s="32" t="s">
        <v>148</v>
      </c>
      <c r="J91" s="32" t="s">
        <v>148</v>
      </c>
      <c r="K91" s="32" t="s">
        <v>148</v>
      </c>
      <c r="L91" s="32" t="s">
        <v>148</v>
      </c>
      <c r="M91" s="32">
        <v>2</v>
      </c>
      <c r="N91" s="32">
        <v>3</v>
      </c>
      <c r="O91" s="25" t="s">
        <v>163</v>
      </c>
      <c r="P91" s="32" t="s">
        <v>148</v>
      </c>
      <c r="Q91" s="32" t="s">
        <v>148</v>
      </c>
      <c r="R91" s="32" t="s">
        <v>148</v>
      </c>
      <c r="S91" s="32" t="s">
        <v>148</v>
      </c>
      <c r="T91" s="32" t="s">
        <v>148</v>
      </c>
      <c r="U91" s="32" t="s">
        <v>148</v>
      </c>
      <c r="V91" s="25"/>
      <c r="W91" s="66" t="s">
        <v>131</v>
      </c>
    </row>
    <row r="92" spans="1:23" ht="15" customHeight="1">
      <c r="A92" s="24" t="s">
        <v>83</v>
      </c>
      <c r="B92" s="25" t="s">
        <v>168</v>
      </c>
      <c r="C92" s="27">
        <f t="shared" si="14"/>
        <v>0</v>
      </c>
      <c r="D92" s="37"/>
      <c r="E92" s="27"/>
      <c r="F92" s="27"/>
      <c r="G92" s="22">
        <f t="shared" si="11"/>
        <v>0</v>
      </c>
      <c r="H92" s="32" t="s">
        <v>337</v>
      </c>
      <c r="I92" s="32"/>
      <c r="J92" s="32"/>
      <c r="K92" s="32"/>
      <c r="L92" s="27" t="s">
        <v>151</v>
      </c>
      <c r="M92" s="27" t="s">
        <v>149</v>
      </c>
      <c r="N92" s="27" t="s">
        <v>149</v>
      </c>
      <c r="O92" s="25"/>
      <c r="P92" s="32"/>
      <c r="Q92" s="32"/>
      <c r="R92" s="32"/>
      <c r="S92" s="32"/>
      <c r="T92" s="32"/>
      <c r="U92" s="32"/>
      <c r="V92" s="25"/>
      <c r="W92" s="64" t="s">
        <v>116</v>
      </c>
    </row>
    <row r="93" spans="1:23" ht="15" customHeight="1">
      <c r="A93" s="24" t="s">
        <v>84</v>
      </c>
      <c r="B93" s="25" t="s">
        <v>246</v>
      </c>
      <c r="C93" s="27">
        <f t="shared" si="14"/>
        <v>2</v>
      </c>
      <c r="D93" s="37"/>
      <c r="E93" s="27"/>
      <c r="F93" s="27"/>
      <c r="G93" s="22">
        <f t="shared" si="11"/>
        <v>2</v>
      </c>
      <c r="H93" s="32" t="str">
        <f t="shared" si="13"/>
        <v>Да</v>
      </c>
      <c r="I93" s="32" t="s">
        <v>148</v>
      </c>
      <c r="J93" s="32" t="s">
        <v>148</v>
      </c>
      <c r="K93" s="32" t="s">
        <v>148</v>
      </c>
      <c r="L93" s="32" t="s">
        <v>148</v>
      </c>
      <c r="M93" s="32">
        <v>3</v>
      </c>
      <c r="N93" s="32">
        <v>6</v>
      </c>
      <c r="O93" s="25" t="s">
        <v>211</v>
      </c>
      <c r="P93" s="32" t="s">
        <v>148</v>
      </c>
      <c r="Q93" s="32" t="s">
        <v>148</v>
      </c>
      <c r="R93" s="32" t="s">
        <v>148</v>
      </c>
      <c r="S93" s="32" t="s">
        <v>148</v>
      </c>
      <c r="T93" s="32" t="s">
        <v>148</v>
      </c>
      <c r="U93" s="32" t="s">
        <v>148</v>
      </c>
      <c r="V93" s="25"/>
      <c r="W93" s="64" t="s">
        <v>160</v>
      </c>
    </row>
    <row r="94" spans="1:23" ht="15" customHeight="1">
      <c r="A94" s="24" t="s">
        <v>85</v>
      </c>
      <c r="B94" s="25" t="s">
        <v>246</v>
      </c>
      <c r="C94" s="27">
        <f t="shared" si="14"/>
        <v>2</v>
      </c>
      <c r="D94" s="37"/>
      <c r="E94" s="27"/>
      <c r="F94" s="27"/>
      <c r="G94" s="22">
        <f t="shared" si="11"/>
        <v>2</v>
      </c>
      <c r="H94" s="32" t="str">
        <f t="shared" si="13"/>
        <v>Да</v>
      </c>
      <c r="I94" s="32" t="s">
        <v>148</v>
      </c>
      <c r="J94" s="32" t="s">
        <v>148</v>
      </c>
      <c r="K94" s="32" t="s">
        <v>148</v>
      </c>
      <c r="L94" s="27" t="s">
        <v>148</v>
      </c>
      <c r="M94" s="27">
        <v>7</v>
      </c>
      <c r="N94" s="27">
        <v>3</v>
      </c>
      <c r="O94" s="25" t="s">
        <v>211</v>
      </c>
      <c r="P94" s="32" t="s">
        <v>148</v>
      </c>
      <c r="Q94" s="32" t="s">
        <v>148</v>
      </c>
      <c r="R94" s="32" t="s">
        <v>148</v>
      </c>
      <c r="S94" s="32" t="s">
        <v>148</v>
      </c>
      <c r="T94" s="32" t="s">
        <v>148</v>
      </c>
      <c r="U94" s="32" t="s">
        <v>148</v>
      </c>
      <c r="V94" s="25"/>
      <c r="W94" s="64" t="s">
        <v>121</v>
      </c>
    </row>
    <row r="95" spans="1:23" s="5" customFormat="1" ht="15" customHeight="1">
      <c r="A95" s="24" t="s">
        <v>86</v>
      </c>
      <c r="B95" s="25" t="s">
        <v>168</v>
      </c>
      <c r="C95" s="27">
        <f t="shared" si="14"/>
        <v>0</v>
      </c>
      <c r="D95" s="37"/>
      <c r="E95" s="27"/>
      <c r="F95" s="27"/>
      <c r="G95" s="22">
        <f t="shared" si="11"/>
        <v>0</v>
      </c>
      <c r="H95" s="32" t="str">
        <f t="shared" si="13"/>
        <v>Нет</v>
      </c>
      <c r="I95" s="32" t="s">
        <v>148</v>
      </c>
      <c r="J95" s="32" t="s">
        <v>148</v>
      </c>
      <c r="K95" s="32" t="s">
        <v>149</v>
      </c>
      <c r="L95" s="27" t="s">
        <v>148</v>
      </c>
      <c r="M95" s="27">
        <v>2</v>
      </c>
      <c r="N95" s="27">
        <v>2</v>
      </c>
      <c r="O95" s="25" t="s">
        <v>211</v>
      </c>
      <c r="P95" s="32" t="s">
        <v>148</v>
      </c>
      <c r="Q95" s="32" t="s">
        <v>148</v>
      </c>
      <c r="R95" s="32" t="s">
        <v>148</v>
      </c>
      <c r="S95" s="32" t="s">
        <v>148</v>
      </c>
      <c r="T95" s="32" t="s">
        <v>148</v>
      </c>
      <c r="U95" s="32" t="s">
        <v>148</v>
      </c>
      <c r="V95" s="25" t="s">
        <v>344</v>
      </c>
      <c r="W95" s="64" t="s">
        <v>147</v>
      </c>
    </row>
    <row r="96" spans="1:23" s="5" customFormat="1" ht="15" customHeight="1">
      <c r="A96" s="24" t="s">
        <v>87</v>
      </c>
      <c r="B96" s="23" t="s">
        <v>246</v>
      </c>
      <c r="C96" s="27">
        <f t="shared" si="14"/>
        <v>2</v>
      </c>
      <c r="D96" s="37"/>
      <c r="E96" s="27"/>
      <c r="F96" s="27"/>
      <c r="G96" s="22">
        <f t="shared" si="11"/>
        <v>2</v>
      </c>
      <c r="H96" s="27" t="str">
        <f t="shared" si="13"/>
        <v>Да</v>
      </c>
      <c r="I96" s="27" t="s">
        <v>148</v>
      </c>
      <c r="J96" s="27" t="s">
        <v>148</v>
      </c>
      <c r="K96" s="27" t="s">
        <v>148</v>
      </c>
      <c r="L96" s="27" t="s">
        <v>148</v>
      </c>
      <c r="M96" s="27">
        <v>4</v>
      </c>
      <c r="N96" s="27">
        <v>2</v>
      </c>
      <c r="O96" s="25" t="s">
        <v>163</v>
      </c>
      <c r="P96" s="27" t="s">
        <v>148</v>
      </c>
      <c r="Q96" s="32" t="s">
        <v>148</v>
      </c>
      <c r="R96" s="27" t="s">
        <v>148</v>
      </c>
      <c r="S96" s="27" t="s">
        <v>148</v>
      </c>
      <c r="T96" s="27" t="s">
        <v>148</v>
      </c>
      <c r="U96" s="27" t="s">
        <v>148</v>
      </c>
      <c r="V96" s="23"/>
      <c r="W96" s="64" t="s">
        <v>161</v>
      </c>
    </row>
    <row r="97" spans="1:23" s="5" customFormat="1" ht="15" customHeight="1">
      <c r="A97" s="24" t="s">
        <v>88</v>
      </c>
      <c r="B97" s="25" t="s">
        <v>168</v>
      </c>
      <c r="C97" s="27">
        <f t="shared" si="14"/>
        <v>0</v>
      </c>
      <c r="D97" s="37"/>
      <c r="E97" s="27"/>
      <c r="F97" s="27"/>
      <c r="G97" s="22">
        <f t="shared" si="11"/>
        <v>0</v>
      </c>
      <c r="H97" s="32" t="s">
        <v>337</v>
      </c>
      <c r="I97" s="32"/>
      <c r="J97" s="32"/>
      <c r="K97" s="32"/>
      <c r="L97" s="27" t="s">
        <v>151</v>
      </c>
      <c r="M97" s="27" t="s">
        <v>149</v>
      </c>
      <c r="N97" s="27" t="s">
        <v>149</v>
      </c>
      <c r="O97" s="25"/>
      <c r="P97" s="32"/>
      <c r="Q97" s="32"/>
      <c r="R97" s="32"/>
      <c r="S97" s="32"/>
      <c r="T97" s="32"/>
      <c r="U97" s="32"/>
      <c r="V97" s="25"/>
      <c r="W97" s="69" t="s">
        <v>346</v>
      </c>
    </row>
    <row r="98" spans="1:23" s="5" customFormat="1" ht="15" customHeight="1">
      <c r="A98" s="24" t="s">
        <v>89</v>
      </c>
      <c r="B98" s="25" t="s">
        <v>168</v>
      </c>
      <c r="C98" s="27">
        <f t="shared" si="14"/>
        <v>0</v>
      </c>
      <c r="D98" s="37"/>
      <c r="E98" s="27"/>
      <c r="F98" s="27"/>
      <c r="G98" s="22">
        <f t="shared" si="11"/>
        <v>0</v>
      </c>
      <c r="H98" s="32" t="s">
        <v>337</v>
      </c>
      <c r="I98" s="32"/>
      <c r="J98" s="32"/>
      <c r="K98" s="32"/>
      <c r="L98" s="27" t="s">
        <v>151</v>
      </c>
      <c r="M98" s="27" t="s">
        <v>149</v>
      </c>
      <c r="N98" s="27" t="s">
        <v>149</v>
      </c>
      <c r="O98" s="25"/>
      <c r="P98" s="32"/>
      <c r="Q98" s="32"/>
      <c r="R98" s="32"/>
      <c r="S98" s="32"/>
      <c r="T98" s="32"/>
      <c r="U98" s="32"/>
      <c r="V98" s="25"/>
      <c r="W98" s="64" t="s">
        <v>347</v>
      </c>
    </row>
    <row r="99" spans="1:23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8"/>
      <c r="P99" s="14"/>
      <c r="Q99" s="14"/>
      <c r="R99" s="14"/>
      <c r="S99" s="14"/>
      <c r="T99" s="14"/>
      <c r="U99" s="14"/>
      <c r="V99" s="14"/>
      <c r="W99" s="14"/>
    </row>
    <row r="102" ht="14.25" customHeight="1">
      <c r="W102" s="7"/>
    </row>
    <row r="103" spans="1:22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30"/>
      <c r="P103" s="9"/>
      <c r="Q103" s="9"/>
      <c r="R103" s="9"/>
      <c r="S103" s="9"/>
      <c r="T103" s="9"/>
      <c r="U103" s="9"/>
      <c r="V103" s="9"/>
    </row>
    <row r="106" spans="1:22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0"/>
      <c r="P106" s="9"/>
      <c r="Q106" s="9"/>
      <c r="R106" s="9"/>
      <c r="S106" s="9"/>
      <c r="T106" s="9"/>
      <c r="U106" s="9"/>
      <c r="V106" s="9"/>
    </row>
    <row r="110" spans="1:22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  <c r="P110" s="9"/>
      <c r="Q110" s="9"/>
      <c r="R110" s="9"/>
      <c r="S110" s="9"/>
      <c r="T110" s="9"/>
      <c r="U110" s="9"/>
      <c r="V110" s="9"/>
    </row>
  </sheetData>
  <sheetProtection/>
  <autoFilter ref="A6:W98"/>
  <mergeCells count="28">
    <mergeCell ref="L3:L5"/>
    <mergeCell ref="I3:K3"/>
    <mergeCell ref="U4:U5"/>
    <mergeCell ref="R4:R5"/>
    <mergeCell ref="S4:S5"/>
    <mergeCell ref="O3:O5"/>
    <mergeCell ref="Q4:Q5"/>
    <mergeCell ref="P3:P5"/>
    <mergeCell ref="A1:W1"/>
    <mergeCell ref="A2:W2"/>
    <mergeCell ref="J4:J5"/>
    <mergeCell ref="K4:K5"/>
    <mergeCell ref="Q3:U3"/>
    <mergeCell ref="H3:H5"/>
    <mergeCell ref="T4:T5"/>
    <mergeCell ref="N4:N5"/>
    <mergeCell ref="M3:N3"/>
    <mergeCell ref="F4:F5"/>
    <mergeCell ref="W3:W5"/>
    <mergeCell ref="A3:A5"/>
    <mergeCell ref="C3:G3"/>
    <mergeCell ref="G4:G5"/>
    <mergeCell ref="E4:E5"/>
    <mergeCell ref="C4:C5"/>
    <mergeCell ref="D4:D5"/>
    <mergeCell ref="M4:M5"/>
    <mergeCell ref="V3:V5"/>
    <mergeCell ref="I4:I5"/>
  </mergeCells>
  <dataValidations count="1">
    <dataValidation type="list" allowBlank="1" showInputMessage="1" showErrorMessage="1" sqref="B7:B77 B78:B80 B81:B98">
      <formula1>$B$4:$B$5</formula1>
    </dataValidation>
  </dataValidations>
  <hyperlinks>
    <hyperlink ref="W12" r:id="rId1" display="http://admoblkaluga.ru/sub/finan/sovet/plan.php"/>
    <hyperlink ref="W14" r:id="rId2" display="http://adm.rkursk.ru/index.php?id=405"/>
    <hyperlink ref="W18" r:id="rId3" display="http://minfin.ryazangov.ru/department/ob_sov/"/>
    <hyperlink ref="W19" r:id="rId4" display="http://www.finsmol.ru/council"/>
    <hyperlink ref="W24" r:id="rId5" display="http://findep.mos.ru/"/>
    <hyperlink ref="W27" r:id="rId6" display="http://minfin.rkomi.ru/page/9576/"/>
    <hyperlink ref="W30" r:id="rId7" display="http://minfin39.ru/open-ministry/council/"/>
    <hyperlink ref="W32" r:id="rId8" display="http://minfin.gov-murman.ru/activities/public_council/work/"/>
    <hyperlink ref="W33" r:id="rId9" display="http://novkfo.ru/%D0%BE%D0%B1%D1%89%D0%B5%D1%81%D1%82%D0%B2%D0%B5%D0%BD%D0%BD%D1%8B%D0%B9_%D1%81%D0%BE%D0%B2%D0%B5%D1%82/"/>
    <hyperlink ref="W35" r:id="rId10" display="https://fincom.gov.spb.ru/committees/about/public-council/1/1"/>
    <hyperlink ref="W36" r:id="rId11" display="http://dfei.adm-nao.ru/obshaya-informaciya/informaciya-o-koordinacionnyh-soveshatelnyh-ekspertnyh-organah-sozdann/"/>
    <hyperlink ref="W44" r:id="rId12" display="http://www.minfin.donland.ru/ob_sovet"/>
    <hyperlink ref="W48" r:id="rId13" display="https://www.mfri.ru/index.php/obshchestvennyj-sovet/prikazy-i-protokoly"/>
    <hyperlink ref="W49" r:id="rId14" display="http://www.pravitelstvokbr.ru/oigv/minfin/obshchestvennyy_sovet.php"/>
    <hyperlink ref="W51" r:id="rId15" display="http://mfrno-a.ru/"/>
    <hyperlink ref="W56" r:id="rId16" display="http://mari-el.gov.ru/minfin/Pages/Osovet.aspx"/>
    <hyperlink ref="W57" r:id="rId17" display="http://www.minfinrm.ru/pub-sovet/"/>
    <hyperlink ref="W60" r:id="rId18" display="http://minfin.cap.ru/nizhnee-menyu/obschestvennij-sovet/"/>
    <hyperlink ref="W61" r:id="rId19" display="http://mfin.permkrai.ru/sow/osminfin/2015/"/>
    <hyperlink ref="W63" r:id="rId20" display="http://mf.nnov.ru/index.php?option=com_k2&amp;view=itemlist&amp;layout=category&amp;task=category&amp;id=181&amp;Itemid=561"/>
    <hyperlink ref="W65" r:id="rId21" display="http://finance.pnzreg.ru/about/obsovet/"/>
    <hyperlink ref="W66" r:id="rId22" display="http://minfin-samara.ru/ekspertno-konsultativnyj-sovet-obshh/"/>
    <hyperlink ref="W70" r:id="rId23" display="http://www.finupr.kurganobl.ru/index.php?test=obsovet"/>
    <hyperlink ref="W71" r:id="rId24" display="http://minfin.midural.ru/document/category/94#document_list"/>
    <hyperlink ref="W72" r:id="rId25" display="http://admtyumen.ru/ogv_ru/gov/administrative/finance_department.htm"/>
    <hyperlink ref="W73" r:id="rId26" display="http://minfin74.ru/mAbout/advisory.php"/>
    <hyperlink ref="W74" r:id="rId27" display="http://www.depfin.admhmao.ru/koordinatsionnye-i-soveshchatelnye-organy/"/>
    <hyperlink ref="W75" r:id="rId28" display="http://www.yamalfin.ru/index.php?option=com_content&amp;view=category&amp;id=108&amp;Itemid=97"/>
    <hyperlink ref="W88" r:id="rId29" display="http://egov-buryatia.ru/minfin/activities/obshchestvennyy-sovet-pri-ministerstve-finansov-respubliki-buryatiya/"/>
    <hyperlink ref="W79" r:id="rId30" display="https://r-19.ru/authorities/ministry-of-finance-of-the-republic-of-khakassia/common/3001/"/>
    <hyperlink ref="W80" r:id="rId31" display="http://fin22.ru/opinion/ob-sovet/"/>
    <hyperlink ref="W90" r:id="rId32" display="http://xn--h1aakfb4b.xn--80aaaac8algcbgbck3fl0q.xn--p1ai/"/>
    <hyperlink ref="W81" r:id="rId33" display="http://minfin.krskstate.ru/social"/>
    <hyperlink ref="W82" r:id="rId34" display="http://www.gfu.ru/sovet/"/>
    <hyperlink ref="W92" r:id="rId35" display="http://primorsky.ru/authorities/executive-agencies/departments/finance/"/>
    <hyperlink ref="W94" r:id="rId36" display="http://www.fin.amurobl.ru/deyatelnost/obshchestvennyy-sovet-pri-ministerstve-finansov-amurskoy-oblasti/"/>
    <hyperlink ref="W58" r:id="rId37" display="http://minfin.tatarstan.ru/rus/obshchestvenniy-sovet.htm"/>
    <hyperlink ref="W95" r:id="rId38" display="http://minfin.49gov.ru/depart/coordinating/"/>
    <hyperlink ref="W34" r:id="rId39" display="http://finance.pskov.ru/ob-upravlenii/obshchestvennyy-sovet-pri-gosudarstvennom-finansovom-upravlenii-pskovskoy-oblasti"/>
    <hyperlink ref="W13" r:id="rId40" display="http://depfin.adm44.ru/info/sovorg/infkororg/index.aspx"/>
    <hyperlink ref="W67" r:id="rId41" display="http://saratov.ifinmon.ru/index.php/byudzhet-dlya-grazhdan/obscestvennii-sovet/"/>
    <hyperlink ref="W42" r:id="rId42" display="https://minfin.astrobl.ru/site-page/obshchestvennyy-sovet"/>
    <hyperlink ref="W68" r:id="rId43" display="http://ufo.ulntc.ru/index.php?mgf=sovet&amp;slep=net"/>
    <hyperlink ref="W41" r:id="rId44" display="http://www.minfinkubani.ru/about/advisory_bodies/public_council/index.php"/>
    <hyperlink ref="W77" r:id="rId45" display="http://www.minfin-altai.ru/about/deyatelnost/public-council.php"/>
    <hyperlink ref="W10" r:id="rId46" display="http://www.gfu.vrn.ru/region/soveshchatelnye-organy/obshchestvennyy-sovet.php"/>
    <hyperlink ref="W26" r:id="rId47" display="http://minfin.karelia.ru/obcshestvennyj-sovet/"/>
    <hyperlink ref="W29" r:id="rId48" display="http://df.gov35.ru/deyatelnost/obshchestvennyy-sovet/sostav-obshchestvennogo-soveta.php"/>
    <hyperlink ref="W38" r:id="rId49" display="http://www.minfin01-maykop.ru/Menu/Page/170"/>
    <hyperlink ref="W43" r:id="rId50" display="http://volgafin.volganet.ru/coordination/meeting/protocols/"/>
    <hyperlink ref="W47" r:id="rId51" display="http://minfin.e-dag.ru/o-nas/koordinatsionnye-i-soveshchatelnye-organy"/>
    <hyperlink ref="W52" r:id="rId52" display="http://www.minfinchr.ru/obshchestvennyj-sovet-pri-ministerstve"/>
    <hyperlink ref="W53" r:id="rId53" display="http://www.mfsk.ru/main/id9/obschestv-sovet/deyat"/>
    <hyperlink ref="W59" r:id="rId54" display="http://www.mfur.ru/activities/ob_sovet/"/>
    <hyperlink ref="W62" r:id="rId55" display="http://www.minfin.kirov.ru/o-departamente-finansov/public_counciil/"/>
    <hyperlink ref="W64" r:id="rId56" display="http://minfin.orb.ru/%d0%be%d0%b1%d1%89%d0%b5%d1%81%d1%82%d0%b2%d0%b5%d0%bd%d0%bd%d1%8b%d0%b9-%d1%81%d0%be%d0%b2%d0%b5%d1%82/"/>
    <hyperlink ref="W78" r:id="rId57" display="http://www.minfintuva.ru/otkrytoe-ministerstvo/obshhestvennyj-sovet-pri-ministerstve-finansov-respubliki-tyva/"/>
    <hyperlink ref="W85" r:id="rId58" display="http://mf.omskportal.ru/ru/RegionalPublicAuthorities/executivelist/MF/obshsovet.html"/>
    <hyperlink ref="W89" r:id="rId59" display="https://minfin.sakha.gov.ru/obschestvennyj-sovet-pri-ministerstve-finansov-rsja11"/>
    <hyperlink ref="W91" r:id="rId60" display="http://www.kamgov.ru/minfin/sostav-obsestvennogo-soveta-pri-ministerstve-finansov-kamcatskogo-kraa"/>
    <hyperlink ref="W17" r:id="rId61" display="http://adm.vintech.ru:8096/ebudget/Menu/Page/14"/>
    <hyperlink ref="W40" r:id="rId62" display="https://minfin.rk.gov.ru/ru/structure/251"/>
    <hyperlink ref="W45" r:id="rId63" display="http://www.ob.sev.gov.ru/dokumenty/obshchestvennyj-sovet"/>
    <hyperlink ref="W31" r:id="rId64" display="http://finance.lenobl.ru/about/coordination_and_advisory"/>
    <hyperlink ref="W39" r:id="rId65" display="http://minfin.kalmregion.ru/deyatelnost/obshchestvennyy-sovet/"/>
    <hyperlink ref="W93" r:id="rId66" display="https://minfin.khabkrai.ru/portal/Menu/Page/468"/>
    <hyperlink ref="W96" r:id="rId67" display="http://openbudget.sakhminfin.ru/Menu/Page/393"/>
    <hyperlink ref="W7" r:id="rId68" display="http://beldepfin.ru/dokumenty/vse-dokumenty/deyatelnost-obshestvennogo-soveta-v-2018/"/>
    <hyperlink ref="W15" r:id="rId69" display="http://ufin48.ru/Menu/Page/1"/>
    <hyperlink ref="W16" r:id="rId70" display="http://mef.mosreg.ru/ov/obschestvennyy-sovet"/>
    <hyperlink ref="W23" r:id="rId71" display="http://narod.yarregion.ru/service/obschestvennye-sovety/spisok-sovetov/departament-finansov/"/>
    <hyperlink ref="W98" r:id="rId72" display="http://chaogov.ru/vlast/organy-vlasti/depfin/"/>
  </hyperlinks>
  <printOptions/>
  <pageMargins left="0.5118110236220472" right="0.5118110236220472" top="0.5511811023622047" bottom="0.5511811023622047" header="0.31496062992125984" footer="0.31496062992125984"/>
  <pageSetup fitToHeight="6" fitToWidth="2" horizontalDpi="600" verticalDpi="600" orientation="landscape" paperSize="9" scale="62" r:id="rId74"/>
  <headerFooter>
    <oddFooter>&amp;C&amp;"Times New Roman,обычный"&amp;8&amp;A&amp;R&amp;P</oddFooter>
  </headerFooter>
  <legacyDrawing r:id="rId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" sqref="S4"/>
    </sheetView>
  </sheetViews>
  <sheetFormatPr defaultColWidth="9.140625" defaultRowHeight="15"/>
  <cols>
    <col min="1" max="1" width="29.140625" style="2" customWidth="1"/>
    <col min="2" max="2" width="42.00390625" style="2" customWidth="1"/>
    <col min="3" max="3" width="6.7109375" style="8" customWidth="1"/>
    <col min="4" max="6" width="5.7109375" style="8" customWidth="1"/>
    <col min="7" max="7" width="6.7109375" style="8" customWidth="1"/>
    <col min="8" max="8" width="12.28125" style="8" customWidth="1"/>
    <col min="9" max="9" width="12.140625" style="8" customWidth="1"/>
    <col min="10" max="10" width="10.7109375" style="8" customWidth="1"/>
    <col min="11" max="11" width="12.140625" style="8" customWidth="1"/>
    <col min="12" max="12" width="10.00390625" style="8" customWidth="1"/>
    <col min="13" max="13" width="12.140625" style="8" customWidth="1"/>
    <col min="14" max="14" width="10.140625" style="8" customWidth="1"/>
    <col min="15" max="16" width="20.7109375" style="8" customWidth="1"/>
  </cols>
  <sheetData>
    <row r="1" spans="1:16" s="1" customFormat="1" ht="15.75" customHeight="1">
      <c r="A1" s="125" t="s">
        <v>177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1" customFormat="1" ht="15.75" customHeight="1">
      <c r="A2" s="127" t="s">
        <v>358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63" customHeight="1">
      <c r="A3" s="122" t="s">
        <v>94</v>
      </c>
      <c r="B3" s="100" t="s">
        <v>206</v>
      </c>
      <c r="C3" s="122" t="s">
        <v>178</v>
      </c>
      <c r="D3" s="122"/>
      <c r="E3" s="122"/>
      <c r="F3" s="122"/>
      <c r="G3" s="122"/>
      <c r="H3" s="132" t="s">
        <v>280</v>
      </c>
      <c r="I3" s="122" t="s">
        <v>279</v>
      </c>
      <c r="J3" s="122"/>
      <c r="K3" s="135" t="s">
        <v>281</v>
      </c>
      <c r="L3" s="136"/>
      <c r="M3" s="120" t="s">
        <v>213</v>
      </c>
      <c r="N3" s="122"/>
      <c r="O3" s="122" t="s">
        <v>157</v>
      </c>
      <c r="P3" s="122" t="s">
        <v>265</v>
      </c>
    </row>
    <row r="4" spans="1:16" ht="28.5" customHeight="1">
      <c r="A4" s="122"/>
      <c r="B4" s="16" t="s">
        <v>175</v>
      </c>
      <c r="C4" s="120" t="s">
        <v>96</v>
      </c>
      <c r="D4" s="120" t="s">
        <v>180</v>
      </c>
      <c r="E4" s="120" t="s">
        <v>181</v>
      </c>
      <c r="F4" s="120" t="s">
        <v>182</v>
      </c>
      <c r="G4" s="123" t="s">
        <v>95</v>
      </c>
      <c r="H4" s="133"/>
      <c r="I4" s="122" t="s">
        <v>185</v>
      </c>
      <c r="J4" s="122" t="s">
        <v>184</v>
      </c>
      <c r="K4" s="122" t="s">
        <v>185</v>
      </c>
      <c r="L4" s="122" t="s">
        <v>184</v>
      </c>
      <c r="M4" s="122" t="s">
        <v>185</v>
      </c>
      <c r="N4" s="122" t="s">
        <v>184</v>
      </c>
      <c r="O4" s="122"/>
      <c r="P4" s="137"/>
    </row>
    <row r="5" spans="1:16" s="10" customFormat="1" ht="26.25" customHeight="1">
      <c r="A5" s="122"/>
      <c r="B5" s="34" t="s">
        <v>176</v>
      </c>
      <c r="C5" s="120"/>
      <c r="D5" s="120"/>
      <c r="E5" s="120"/>
      <c r="F5" s="120"/>
      <c r="G5" s="123"/>
      <c r="H5" s="134"/>
      <c r="I5" s="122"/>
      <c r="J5" s="122"/>
      <c r="K5" s="122"/>
      <c r="L5" s="122"/>
      <c r="M5" s="122"/>
      <c r="N5" s="122"/>
      <c r="O5" s="122"/>
      <c r="P5" s="137"/>
    </row>
    <row r="6" spans="1:16" s="6" customFormat="1" ht="15.75" customHeight="1">
      <c r="A6" s="95" t="s">
        <v>0</v>
      </c>
      <c r="B6" s="57"/>
      <c r="C6" s="57"/>
      <c r="D6" s="57"/>
      <c r="E6" s="57"/>
      <c r="F6" s="57"/>
      <c r="G6" s="96"/>
      <c r="H6" s="96"/>
      <c r="I6" s="96"/>
      <c r="J6" s="96"/>
      <c r="K6" s="96"/>
      <c r="L6" s="96"/>
      <c r="M6" s="96"/>
      <c r="N6" s="57"/>
      <c r="O6" s="57"/>
      <c r="P6" s="59"/>
    </row>
    <row r="7" spans="1:16" s="4" customFormat="1" ht="15.75" customHeight="1">
      <c r="A7" s="24" t="s">
        <v>1</v>
      </c>
      <c r="B7" s="25" t="s">
        <v>176</v>
      </c>
      <c r="C7" s="32">
        <f>IF(B7=$B$4,2,0)</f>
        <v>0</v>
      </c>
      <c r="D7" s="32"/>
      <c r="E7" s="32"/>
      <c r="F7" s="32"/>
      <c r="G7" s="26">
        <f aca="true" t="shared" si="0" ref="G7:G70">C7*(1-D7)*(1-E7)*(1-F7)</f>
        <v>0</v>
      </c>
      <c r="H7" s="33" t="s">
        <v>188</v>
      </c>
      <c r="I7" s="33" t="s">
        <v>149</v>
      </c>
      <c r="J7" s="33" t="s">
        <v>149</v>
      </c>
      <c r="K7" s="37" t="s">
        <v>149</v>
      </c>
      <c r="L7" s="37" t="s">
        <v>149</v>
      </c>
      <c r="M7" s="33" t="s">
        <v>148</v>
      </c>
      <c r="N7" s="32" t="s">
        <v>150</v>
      </c>
      <c r="O7" s="25"/>
      <c r="P7" s="98" t="s">
        <v>267</v>
      </c>
    </row>
    <row r="8" spans="1:16" ht="15.75" customHeight="1">
      <c r="A8" s="24" t="s">
        <v>2</v>
      </c>
      <c r="B8" s="25" t="s">
        <v>176</v>
      </c>
      <c r="C8" s="32">
        <f aca="true" t="shared" si="1" ref="C8:C24">IF(B8=$B$4,2,0)</f>
        <v>0</v>
      </c>
      <c r="D8" s="32"/>
      <c r="E8" s="32"/>
      <c r="F8" s="32"/>
      <c r="G8" s="26">
        <f t="shared" si="0"/>
        <v>0</v>
      </c>
      <c r="H8" s="33" t="s">
        <v>149</v>
      </c>
      <c r="I8" s="33" t="s">
        <v>149</v>
      </c>
      <c r="J8" s="33" t="s">
        <v>149</v>
      </c>
      <c r="K8" s="33" t="s">
        <v>149</v>
      </c>
      <c r="L8" s="33" t="s">
        <v>149</v>
      </c>
      <c r="M8" s="33" t="s">
        <v>149</v>
      </c>
      <c r="N8" s="32" t="s">
        <v>149</v>
      </c>
      <c r="O8" s="25"/>
      <c r="P8" s="64" t="s">
        <v>268</v>
      </c>
    </row>
    <row r="9" spans="1:16" ht="15.75" customHeight="1">
      <c r="A9" s="24" t="s">
        <v>3</v>
      </c>
      <c r="B9" s="25" t="s">
        <v>176</v>
      </c>
      <c r="C9" s="32">
        <f t="shared" si="1"/>
        <v>0</v>
      </c>
      <c r="D9" s="32"/>
      <c r="E9" s="32"/>
      <c r="F9" s="32"/>
      <c r="G9" s="26">
        <f t="shared" si="0"/>
        <v>0</v>
      </c>
      <c r="H9" s="33" t="s">
        <v>148</v>
      </c>
      <c r="I9" s="33" t="s">
        <v>149</v>
      </c>
      <c r="J9" s="33" t="s">
        <v>149</v>
      </c>
      <c r="K9" s="33" t="s">
        <v>149</v>
      </c>
      <c r="L9" s="33" t="s">
        <v>149</v>
      </c>
      <c r="M9" s="33" t="s">
        <v>148</v>
      </c>
      <c r="N9" s="32" t="s">
        <v>148</v>
      </c>
      <c r="O9" s="25"/>
      <c r="P9" s="65" t="s">
        <v>169</v>
      </c>
    </row>
    <row r="10" spans="1:16" s="4" customFormat="1" ht="15.75" customHeight="1">
      <c r="A10" s="24" t="s">
        <v>4</v>
      </c>
      <c r="B10" s="25" t="s">
        <v>176</v>
      </c>
      <c r="C10" s="32">
        <f t="shared" si="1"/>
        <v>0</v>
      </c>
      <c r="D10" s="32"/>
      <c r="E10" s="32"/>
      <c r="F10" s="32"/>
      <c r="G10" s="26">
        <f t="shared" si="0"/>
        <v>0</v>
      </c>
      <c r="H10" s="33" t="s">
        <v>149</v>
      </c>
      <c r="I10" s="33" t="s">
        <v>273</v>
      </c>
      <c r="J10" s="33" t="s">
        <v>149</v>
      </c>
      <c r="K10" s="33" t="s">
        <v>149</v>
      </c>
      <c r="L10" s="33" t="s">
        <v>149</v>
      </c>
      <c r="M10" s="33" t="s">
        <v>149</v>
      </c>
      <c r="N10" s="32" t="s">
        <v>149</v>
      </c>
      <c r="O10" s="25"/>
      <c r="P10" s="64" t="s">
        <v>166</v>
      </c>
    </row>
    <row r="11" spans="1:16" s="5" customFormat="1" ht="15.75" customHeight="1">
      <c r="A11" s="24" t="s">
        <v>5</v>
      </c>
      <c r="B11" s="25" t="s">
        <v>175</v>
      </c>
      <c r="C11" s="32">
        <f t="shared" si="1"/>
        <v>2</v>
      </c>
      <c r="D11" s="32"/>
      <c r="E11" s="32"/>
      <c r="F11" s="32"/>
      <c r="G11" s="26">
        <f t="shared" si="0"/>
        <v>2</v>
      </c>
      <c r="H11" s="84" t="s">
        <v>276</v>
      </c>
      <c r="I11" s="33" t="s">
        <v>148</v>
      </c>
      <c r="J11" s="33" t="s">
        <v>148</v>
      </c>
      <c r="K11" s="33" t="s">
        <v>148</v>
      </c>
      <c r="L11" s="33" t="s">
        <v>148</v>
      </c>
      <c r="M11" s="33" t="s">
        <v>148</v>
      </c>
      <c r="N11" s="27" t="s">
        <v>148</v>
      </c>
      <c r="O11" s="25"/>
      <c r="P11" s="64" t="s">
        <v>275</v>
      </c>
    </row>
    <row r="12" spans="1:16" ht="15.75" customHeight="1">
      <c r="A12" s="24" t="s">
        <v>6</v>
      </c>
      <c r="B12" s="25" t="s">
        <v>176</v>
      </c>
      <c r="C12" s="32">
        <f t="shared" si="1"/>
        <v>0</v>
      </c>
      <c r="D12" s="32"/>
      <c r="E12" s="32"/>
      <c r="F12" s="32"/>
      <c r="G12" s="26">
        <f t="shared" si="0"/>
        <v>0</v>
      </c>
      <c r="H12" s="33" t="s">
        <v>148</v>
      </c>
      <c r="I12" s="33" t="s">
        <v>148</v>
      </c>
      <c r="J12" s="33" t="s">
        <v>151</v>
      </c>
      <c r="K12" s="33" t="s">
        <v>148</v>
      </c>
      <c r="L12" s="84" t="s">
        <v>269</v>
      </c>
      <c r="M12" s="33" t="s">
        <v>148</v>
      </c>
      <c r="N12" s="32" t="s">
        <v>149</v>
      </c>
      <c r="O12" s="25" t="s">
        <v>350</v>
      </c>
      <c r="P12" s="64" t="s">
        <v>170</v>
      </c>
    </row>
    <row r="13" spans="1:16" s="4" customFormat="1" ht="15.75" customHeight="1">
      <c r="A13" s="24" t="s">
        <v>7</v>
      </c>
      <c r="B13" s="25" t="s">
        <v>176</v>
      </c>
      <c r="C13" s="32">
        <f t="shared" si="1"/>
        <v>0</v>
      </c>
      <c r="D13" s="32"/>
      <c r="E13" s="32"/>
      <c r="F13" s="32"/>
      <c r="G13" s="26">
        <f t="shared" si="0"/>
        <v>0</v>
      </c>
      <c r="H13" s="84" t="s">
        <v>276</v>
      </c>
      <c r="I13" s="33" t="s">
        <v>149</v>
      </c>
      <c r="J13" s="33" t="s">
        <v>149</v>
      </c>
      <c r="K13" s="33" t="s">
        <v>148</v>
      </c>
      <c r="L13" s="33" t="s">
        <v>149</v>
      </c>
      <c r="M13" s="33" t="s">
        <v>148</v>
      </c>
      <c r="N13" s="32" t="s">
        <v>149</v>
      </c>
      <c r="O13" s="25"/>
      <c r="P13" s="66" t="s">
        <v>129</v>
      </c>
    </row>
    <row r="14" spans="1:16" s="5" customFormat="1" ht="15.75" customHeight="1">
      <c r="A14" s="24" t="s">
        <v>8</v>
      </c>
      <c r="B14" s="23" t="s">
        <v>176</v>
      </c>
      <c r="C14" s="32">
        <f t="shared" si="1"/>
        <v>0</v>
      </c>
      <c r="D14" s="32"/>
      <c r="E14" s="32"/>
      <c r="F14" s="32"/>
      <c r="G14" s="26">
        <f t="shared" si="0"/>
        <v>0</v>
      </c>
      <c r="H14" s="84" t="s">
        <v>276</v>
      </c>
      <c r="I14" s="33" t="s">
        <v>149</v>
      </c>
      <c r="J14" s="33" t="s">
        <v>149</v>
      </c>
      <c r="K14" s="33" t="s">
        <v>149</v>
      </c>
      <c r="L14" s="33" t="s">
        <v>149</v>
      </c>
      <c r="M14" s="33" t="s">
        <v>148</v>
      </c>
      <c r="N14" s="32" t="s">
        <v>149</v>
      </c>
      <c r="O14" s="25"/>
      <c r="P14" s="64" t="s">
        <v>165</v>
      </c>
    </row>
    <row r="15" spans="1:16" s="5" customFormat="1" ht="15.75" customHeight="1">
      <c r="A15" s="24" t="s">
        <v>9</v>
      </c>
      <c r="B15" s="25" t="s">
        <v>176</v>
      </c>
      <c r="C15" s="32">
        <f t="shared" si="1"/>
        <v>0</v>
      </c>
      <c r="D15" s="32"/>
      <c r="E15" s="32"/>
      <c r="F15" s="32"/>
      <c r="G15" s="26">
        <f t="shared" si="0"/>
        <v>0</v>
      </c>
      <c r="H15" s="32" t="s">
        <v>151</v>
      </c>
      <c r="I15" s="32" t="s">
        <v>151</v>
      </c>
      <c r="J15" s="32" t="s">
        <v>151</v>
      </c>
      <c r="K15" s="32" t="s">
        <v>151</v>
      </c>
      <c r="L15" s="32" t="s">
        <v>151</v>
      </c>
      <c r="M15" s="32" t="s">
        <v>151</v>
      </c>
      <c r="N15" s="32" t="s">
        <v>151</v>
      </c>
      <c r="O15" s="25"/>
      <c r="P15" s="66" t="s">
        <v>154</v>
      </c>
    </row>
    <row r="16" spans="1:16" ht="15.75" customHeight="1">
      <c r="A16" s="24" t="s">
        <v>10</v>
      </c>
      <c r="B16" s="25" t="s">
        <v>175</v>
      </c>
      <c r="C16" s="32">
        <f t="shared" si="1"/>
        <v>2</v>
      </c>
      <c r="D16" s="27"/>
      <c r="E16" s="27"/>
      <c r="F16" s="27"/>
      <c r="G16" s="26">
        <f t="shared" si="0"/>
        <v>2</v>
      </c>
      <c r="H16" s="84" t="s">
        <v>276</v>
      </c>
      <c r="I16" s="33" t="s">
        <v>148</v>
      </c>
      <c r="J16" s="33" t="s">
        <v>148</v>
      </c>
      <c r="K16" s="33" t="s">
        <v>148</v>
      </c>
      <c r="L16" s="33" t="s">
        <v>148</v>
      </c>
      <c r="M16" s="33" t="s">
        <v>148</v>
      </c>
      <c r="N16" s="27" t="s">
        <v>148</v>
      </c>
      <c r="O16" s="23"/>
      <c r="P16" s="64" t="s">
        <v>278</v>
      </c>
    </row>
    <row r="17" spans="1:16" s="4" customFormat="1" ht="15.75" customHeight="1">
      <c r="A17" s="24" t="s">
        <v>11</v>
      </c>
      <c r="B17" s="25" t="s">
        <v>176</v>
      </c>
      <c r="C17" s="32">
        <f t="shared" si="1"/>
        <v>0</v>
      </c>
      <c r="D17" s="32"/>
      <c r="E17" s="32"/>
      <c r="F17" s="32"/>
      <c r="G17" s="26">
        <f t="shared" si="0"/>
        <v>0</v>
      </c>
      <c r="H17" s="84" t="s">
        <v>276</v>
      </c>
      <c r="I17" s="33" t="s">
        <v>149</v>
      </c>
      <c r="J17" s="33" t="s">
        <v>148</v>
      </c>
      <c r="K17" s="33" t="s">
        <v>149</v>
      </c>
      <c r="L17" s="33" t="s">
        <v>149</v>
      </c>
      <c r="M17" s="33" t="s">
        <v>149</v>
      </c>
      <c r="N17" s="32" t="s">
        <v>149</v>
      </c>
      <c r="O17" s="25" t="s">
        <v>349</v>
      </c>
      <c r="P17" s="64" t="s">
        <v>155</v>
      </c>
    </row>
    <row r="18" spans="1:16" s="4" customFormat="1" ht="15.75" customHeight="1">
      <c r="A18" s="24" t="s">
        <v>12</v>
      </c>
      <c r="B18" s="25" t="s">
        <v>176</v>
      </c>
      <c r="C18" s="32">
        <f t="shared" si="1"/>
        <v>0</v>
      </c>
      <c r="D18" s="32"/>
      <c r="E18" s="32"/>
      <c r="F18" s="32"/>
      <c r="G18" s="26">
        <f t="shared" si="0"/>
        <v>0</v>
      </c>
      <c r="H18" s="33" t="s">
        <v>149</v>
      </c>
      <c r="I18" s="33" t="s">
        <v>149</v>
      </c>
      <c r="J18" s="33" t="s">
        <v>149</v>
      </c>
      <c r="K18" s="33" t="s">
        <v>149</v>
      </c>
      <c r="L18" s="33" t="s">
        <v>149</v>
      </c>
      <c r="M18" s="33" t="s">
        <v>148</v>
      </c>
      <c r="N18" s="32" t="s">
        <v>148</v>
      </c>
      <c r="O18" s="25"/>
      <c r="P18" s="64" t="s">
        <v>97</v>
      </c>
    </row>
    <row r="19" spans="1:16" s="4" customFormat="1" ht="15.75" customHeight="1">
      <c r="A19" s="24" t="s">
        <v>13</v>
      </c>
      <c r="B19" s="25" t="s">
        <v>176</v>
      </c>
      <c r="C19" s="32">
        <f t="shared" si="1"/>
        <v>0</v>
      </c>
      <c r="D19" s="32"/>
      <c r="E19" s="32"/>
      <c r="F19" s="32"/>
      <c r="G19" s="26">
        <f t="shared" si="0"/>
        <v>0</v>
      </c>
      <c r="H19" s="33" t="s">
        <v>148</v>
      </c>
      <c r="I19" s="33" t="s">
        <v>149</v>
      </c>
      <c r="J19" s="33" t="s">
        <v>149</v>
      </c>
      <c r="K19" s="33" t="s">
        <v>149</v>
      </c>
      <c r="L19" s="33" t="s">
        <v>149</v>
      </c>
      <c r="M19" s="33" t="s">
        <v>148</v>
      </c>
      <c r="N19" s="32" t="s">
        <v>149</v>
      </c>
      <c r="O19" s="25"/>
      <c r="P19" s="64" t="s">
        <v>98</v>
      </c>
    </row>
    <row r="20" spans="1:16" s="5" customFormat="1" ht="15.75" customHeight="1">
      <c r="A20" s="24" t="s">
        <v>14</v>
      </c>
      <c r="B20" s="25" t="s">
        <v>176</v>
      </c>
      <c r="C20" s="32">
        <f t="shared" si="1"/>
        <v>0</v>
      </c>
      <c r="D20" s="32"/>
      <c r="E20" s="32"/>
      <c r="F20" s="32"/>
      <c r="G20" s="26">
        <f t="shared" si="0"/>
        <v>0</v>
      </c>
      <c r="H20" s="33" t="s">
        <v>148</v>
      </c>
      <c r="I20" s="33" t="s">
        <v>148</v>
      </c>
      <c r="J20" s="33" t="s">
        <v>148</v>
      </c>
      <c r="K20" s="33" t="s">
        <v>148</v>
      </c>
      <c r="L20" s="84" t="s">
        <v>269</v>
      </c>
      <c r="M20" s="33" t="s">
        <v>148</v>
      </c>
      <c r="N20" s="27" t="s">
        <v>148</v>
      </c>
      <c r="O20" s="23" t="s">
        <v>285</v>
      </c>
      <c r="P20" s="64" t="s">
        <v>284</v>
      </c>
    </row>
    <row r="21" spans="1:16" s="5" customFormat="1" ht="15.75" customHeight="1">
      <c r="A21" s="46" t="s">
        <v>15</v>
      </c>
      <c r="B21" s="23" t="s">
        <v>176</v>
      </c>
      <c r="C21" s="32">
        <f t="shared" si="1"/>
        <v>0</v>
      </c>
      <c r="D21" s="27"/>
      <c r="E21" s="27"/>
      <c r="F21" s="27"/>
      <c r="G21" s="26">
        <f t="shared" si="0"/>
        <v>0</v>
      </c>
      <c r="H21" s="33" t="s">
        <v>148</v>
      </c>
      <c r="I21" s="33" t="s">
        <v>148</v>
      </c>
      <c r="J21" s="33" t="s">
        <v>148</v>
      </c>
      <c r="K21" s="33" t="s">
        <v>148</v>
      </c>
      <c r="L21" s="84" t="s">
        <v>269</v>
      </c>
      <c r="M21" s="33" t="s">
        <v>148</v>
      </c>
      <c r="N21" s="32" t="s">
        <v>148</v>
      </c>
      <c r="O21" s="25" t="s">
        <v>287</v>
      </c>
      <c r="P21" s="66" t="s">
        <v>171</v>
      </c>
    </row>
    <row r="22" spans="1:16" s="4" customFormat="1" ht="15.75" customHeight="1">
      <c r="A22" s="24" t="s">
        <v>16</v>
      </c>
      <c r="B22" s="25" t="s">
        <v>176</v>
      </c>
      <c r="C22" s="32">
        <f t="shared" si="1"/>
        <v>0</v>
      </c>
      <c r="D22" s="32"/>
      <c r="E22" s="32"/>
      <c r="F22" s="32"/>
      <c r="G22" s="26">
        <f t="shared" si="0"/>
        <v>0</v>
      </c>
      <c r="H22" s="33" t="s">
        <v>148</v>
      </c>
      <c r="I22" s="33" t="s">
        <v>148</v>
      </c>
      <c r="J22" s="33" t="s">
        <v>292</v>
      </c>
      <c r="K22" s="33" t="s">
        <v>149</v>
      </c>
      <c r="L22" s="33" t="s">
        <v>149</v>
      </c>
      <c r="M22" s="33" t="s">
        <v>148</v>
      </c>
      <c r="N22" s="32" t="s">
        <v>149</v>
      </c>
      <c r="O22" s="25"/>
      <c r="P22" s="64" t="s">
        <v>289</v>
      </c>
    </row>
    <row r="23" spans="1:16" ht="15.75" customHeight="1">
      <c r="A23" s="24" t="s">
        <v>17</v>
      </c>
      <c r="B23" s="25" t="s">
        <v>176</v>
      </c>
      <c r="C23" s="32">
        <f t="shared" si="1"/>
        <v>0</v>
      </c>
      <c r="D23" s="32"/>
      <c r="E23" s="32"/>
      <c r="F23" s="32"/>
      <c r="G23" s="26">
        <f t="shared" si="0"/>
        <v>0</v>
      </c>
      <c r="H23" s="84" t="s">
        <v>276</v>
      </c>
      <c r="I23" s="84" t="s">
        <v>295</v>
      </c>
      <c r="J23" s="33" t="s">
        <v>151</v>
      </c>
      <c r="K23" s="33" t="s">
        <v>148</v>
      </c>
      <c r="L23" s="33" t="s">
        <v>149</v>
      </c>
      <c r="M23" s="33" t="s">
        <v>148</v>
      </c>
      <c r="N23" s="27" t="s">
        <v>148</v>
      </c>
      <c r="O23" s="25" t="s">
        <v>296</v>
      </c>
      <c r="P23" s="64" t="s">
        <v>156</v>
      </c>
    </row>
    <row r="24" spans="1:16" ht="15.75" customHeight="1">
      <c r="A24" s="24" t="s">
        <v>18</v>
      </c>
      <c r="B24" s="23" t="s">
        <v>176</v>
      </c>
      <c r="C24" s="32">
        <f t="shared" si="1"/>
        <v>0</v>
      </c>
      <c r="D24" s="32"/>
      <c r="E24" s="32"/>
      <c r="F24" s="32"/>
      <c r="G24" s="26">
        <f t="shared" si="0"/>
        <v>0</v>
      </c>
      <c r="H24" s="32" t="s">
        <v>151</v>
      </c>
      <c r="I24" s="32" t="s">
        <v>151</v>
      </c>
      <c r="J24" s="32" t="s">
        <v>151</v>
      </c>
      <c r="K24" s="32" t="s">
        <v>151</v>
      </c>
      <c r="L24" s="32" t="s">
        <v>151</v>
      </c>
      <c r="M24" s="32" t="s">
        <v>151</v>
      </c>
      <c r="N24" s="32" t="s">
        <v>151</v>
      </c>
      <c r="O24" s="25"/>
      <c r="P24" s="65" t="s">
        <v>99</v>
      </c>
    </row>
    <row r="25" spans="1:16" s="6" customFormat="1" ht="15.75" customHeight="1">
      <c r="A25" s="56" t="s">
        <v>19</v>
      </c>
      <c r="B25" s="60"/>
      <c r="C25" s="53"/>
      <c r="D25" s="53"/>
      <c r="E25" s="53"/>
      <c r="F25" s="53"/>
      <c r="G25" s="55"/>
      <c r="H25" s="54"/>
      <c r="I25" s="54"/>
      <c r="J25" s="54"/>
      <c r="K25" s="54"/>
      <c r="L25" s="54"/>
      <c r="M25" s="54"/>
      <c r="N25" s="53"/>
      <c r="O25" s="53"/>
      <c r="P25" s="63"/>
    </row>
    <row r="26" spans="1:16" s="4" customFormat="1" ht="15.75" customHeight="1">
      <c r="A26" s="24" t="s">
        <v>20</v>
      </c>
      <c r="B26" s="23" t="s">
        <v>176</v>
      </c>
      <c r="C26" s="32">
        <f>IF(B26=$B$4,2,0)</f>
        <v>0</v>
      </c>
      <c r="D26" s="27"/>
      <c r="E26" s="27"/>
      <c r="F26" s="27"/>
      <c r="G26" s="26">
        <f t="shared" si="0"/>
        <v>0</v>
      </c>
      <c r="H26" s="71" t="s">
        <v>276</v>
      </c>
      <c r="I26" s="37" t="s">
        <v>149</v>
      </c>
      <c r="J26" s="37" t="s">
        <v>149</v>
      </c>
      <c r="K26" s="37" t="s">
        <v>149</v>
      </c>
      <c r="L26" s="37" t="s">
        <v>149</v>
      </c>
      <c r="M26" s="37" t="s">
        <v>297</v>
      </c>
      <c r="N26" s="27" t="s">
        <v>151</v>
      </c>
      <c r="O26" s="27"/>
      <c r="P26" s="66" t="s">
        <v>146</v>
      </c>
    </row>
    <row r="27" spans="1:16" ht="15.75" customHeight="1">
      <c r="A27" s="24" t="s">
        <v>21</v>
      </c>
      <c r="B27" s="23" t="s">
        <v>176</v>
      </c>
      <c r="C27" s="32">
        <f aca="true" t="shared" si="2" ref="C27:C36">IF(B27=$B$4,2,0)</f>
        <v>0</v>
      </c>
      <c r="D27" s="27"/>
      <c r="E27" s="27"/>
      <c r="F27" s="27"/>
      <c r="G27" s="26">
        <f t="shared" si="0"/>
        <v>0</v>
      </c>
      <c r="H27" s="84" t="s">
        <v>276</v>
      </c>
      <c r="I27" s="37" t="s">
        <v>149</v>
      </c>
      <c r="J27" s="37" t="s">
        <v>149</v>
      </c>
      <c r="K27" s="37" t="s">
        <v>149</v>
      </c>
      <c r="L27" s="37" t="s">
        <v>149</v>
      </c>
      <c r="M27" s="37" t="s">
        <v>148</v>
      </c>
      <c r="N27" s="27" t="s">
        <v>149</v>
      </c>
      <c r="O27" s="27"/>
      <c r="P27" s="64" t="s">
        <v>100</v>
      </c>
    </row>
    <row r="28" spans="1:16" ht="15.75" customHeight="1">
      <c r="A28" s="24" t="s">
        <v>22</v>
      </c>
      <c r="B28" s="25" t="s">
        <v>176</v>
      </c>
      <c r="C28" s="32">
        <f t="shared" si="2"/>
        <v>0</v>
      </c>
      <c r="D28" s="27"/>
      <c r="E28" s="27"/>
      <c r="F28" s="27"/>
      <c r="G28" s="26">
        <f t="shared" si="0"/>
        <v>0</v>
      </c>
      <c r="H28" s="37" t="s">
        <v>148</v>
      </c>
      <c r="I28" s="37" t="s">
        <v>149</v>
      </c>
      <c r="J28" s="37" t="s">
        <v>149</v>
      </c>
      <c r="K28" s="37" t="s">
        <v>148</v>
      </c>
      <c r="L28" s="37" t="s">
        <v>149</v>
      </c>
      <c r="M28" s="37" t="s">
        <v>148</v>
      </c>
      <c r="N28" s="27" t="s">
        <v>148</v>
      </c>
      <c r="O28" s="23"/>
      <c r="P28" s="64" t="s">
        <v>300</v>
      </c>
    </row>
    <row r="29" spans="1:16" ht="15.75" customHeight="1">
      <c r="A29" s="24" t="s">
        <v>23</v>
      </c>
      <c r="B29" s="23" t="s">
        <v>175</v>
      </c>
      <c r="C29" s="32">
        <f t="shared" si="2"/>
        <v>2</v>
      </c>
      <c r="D29" s="27"/>
      <c r="E29" s="27"/>
      <c r="F29" s="27"/>
      <c r="G29" s="26">
        <f t="shared" si="0"/>
        <v>2</v>
      </c>
      <c r="H29" s="33" t="s">
        <v>148</v>
      </c>
      <c r="I29" s="37" t="s">
        <v>148</v>
      </c>
      <c r="J29" s="37" t="s">
        <v>148</v>
      </c>
      <c r="K29" s="37" t="s">
        <v>148</v>
      </c>
      <c r="L29" s="37" t="s">
        <v>148</v>
      </c>
      <c r="M29" s="37" t="s">
        <v>148</v>
      </c>
      <c r="N29" s="27" t="s">
        <v>148</v>
      </c>
      <c r="O29" s="23"/>
      <c r="P29" s="98" t="s">
        <v>194</v>
      </c>
    </row>
    <row r="30" spans="1:16" ht="15.75" customHeight="1">
      <c r="A30" s="24" t="s">
        <v>24</v>
      </c>
      <c r="B30" s="23" t="s">
        <v>176</v>
      </c>
      <c r="C30" s="32">
        <f t="shared" si="2"/>
        <v>0</v>
      </c>
      <c r="D30" s="27"/>
      <c r="E30" s="27"/>
      <c r="F30" s="27"/>
      <c r="G30" s="26">
        <f t="shared" si="0"/>
        <v>0</v>
      </c>
      <c r="H30" s="37" t="s">
        <v>188</v>
      </c>
      <c r="I30" s="37" t="s">
        <v>149</v>
      </c>
      <c r="J30" s="37" t="s">
        <v>149</v>
      </c>
      <c r="K30" s="37" t="s">
        <v>149</v>
      </c>
      <c r="L30" s="37" t="s">
        <v>149</v>
      </c>
      <c r="M30" s="37" t="s">
        <v>148</v>
      </c>
      <c r="N30" s="23" t="s">
        <v>189</v>
      </c>
      <c r="O30" s="27"/>
      <c r="P30" s="64" t="s">
        <v>101</v>
      </c>
    </row>
    <row r="31" spans="1:16" s="4" customFormat="1" ht="15.75" customHeight="1">
      <c r="A31" s="24" t="s">
        <v>25</v>
      </c>
      <c r="B31" s="23" t="s">
        <v>176</v>
      </c>
      <c r="C31" s="32">
        <f t="shared" si="2"/>
        <v>0</v>
      </c>
      <c r="D31" s="27"/>
      <c r="E31" s="27"/>
      <c r="F31" s="27"/>
      <c r="G31" s="26">
        <f t="shared" si="0"/>
        <v>0</v>
      </c>
      <c r="H31" s="33" t="s">
        <v>148</v>
      </c>
      <c r="I31" s="33" t="s">
        <v>149</v>
      </c>
      <c r="J31" s="37" t="s">
        <v>149</v>
      </c>
      <c r="K31" s="33" t="s">
        <v>148</v>
      </c>
      <c r="L31" s="37" t="s">
        <v>149</v>
      </c>
      <c r="M31" s="33" t="s">
        <v>214</v>
      </c>
      <c r="N31" s="23" t="s">
        <v>189</v>
      </c>
      <c r="O31" s="23"/>
      <c r="P31" s="64" t="s">
        <v>117</v>
      </c>
    </row>
    <row r="32" spans="1:16" ht="15.75" customHeight="1">
      <c r="A32" s="24" t="s">
        <v>26</v>
      </c>
      <c r="B32" s="23" t="s">
        <v>175</v>
      </c>
      <c r="C32" s="32">
        <f t="shared" si="2"/>
        <v>2</v>
      </c>
      <c r="D32" s="27"/>
      <c r="E32" s="27"/>
      <c r="F32" s="27"/>
      <c r="G32" s="26">
        <f t="shared" si="0"/>
        <v>2</v>
      </c>
      <c r="H32" s="37" t="s">
        <v>148</v>
      </c>
      <c r="I32" s="37" t="s">
        <v>148</v>
      </c>
      <c r="J32" s="37" t="s">
        <v>148</v>
      </c>
      <c r="K32" s="37" t="s">
        <v>148</v>
      </c>
      <c r="L32" s="37" t="s">
        <v>148</v>
      </c>
      <c r="M32" s="37" t="s">
        <v>148</v>
      </c>
      <c r="N32" s="27" t="s">
        <v>148</v>
      </c>
      <c r="O32" s="27"/>
      <c r="P32" s="64" t="s">
        <v>102</v>
      </c>
    </row>
    <row r="33" spans="1:16" ht="15.75" customHeight="1">
      <c r="A33" s="46" t="s">
        <v>27</v>
      </c>
      <c r="B33" s="23" t="s">
        <v>175</v>
      </c>
      <c r="C33" s="32">
        <f t="shared" si="2"/>
        <v>2</v>
      </c>
      <c r="D33" s="27"/>
      <c r="E33" s="27"/>
      <c r="F33" s="27"/>
      <c r="G33" s="26">
        <f t="shared" si="0"/>
        <v>2</v>
      </c>
      <c r="H33" s="37" t="s">
        <v>148</v>
      </c>
      <c r="I33" s="37" t="s">
        <v>148</v>
      </c>
      <c r="J33" s="37" t="s">
        <v>148</v>
      </c>
      <c r="K33" s="37" t="s">
        <v>148</v>
      </c>
      <c r="L33" s="37" t="s">
        <v>148</v>
      </c>
      <c r="M33" s="37" t="s">
        <v>148</v>
      </c>
      <c r="N33" s="27" t="s">
        <v>148</v>
      </c>
      <c r="O33" s="27"/>
      <c r="P33" s="64" t="s">
        <v>103</v>
      </c>
    </row>
    <row r="34" spans="1:16" ht="15.75" customHeight="1">
      <c r="A34" s="24" t="s">
        <v>28</v>
      </c>
      <c r="B34" s="23" t="s">
        <v>176</v>
      </c>
      <c r="C34" s="32">
        <f t="shared" si="2"/>
        <v>0</v>
      </c>
      <c r="D34" s="27"/>
      <c r="E34" s="27"/>
      <c r="F34" s="27"/>
      <c r="G34" s="26">
        <f t="shared" si="0"/>
        <v>0</v>
      </c>
      <c r="H34" s="37" t="s">
        <v>149</v>
      </c>
      <c r="I34" s="37" t="s">
        <v>149</v>
      </c>
      <c r="J34" s="37" t="s">
        <v>149</v>
      </c>
      <c r="K34" s="37" t="s">
        <v>149</v>
      </c>
      <c r="L34" s="37" t="s">
        <v>149</v>
      </c>
      <c r="M34" s="37" t="s">
        <v>148</v>
      </c>
      <c r="N34" s="27" t="s">
        <v>151</v>
      </c>
      <c r="O34" s="27"/>
      <c r="P34" s="64" t="s">
        <v>122</v>
      </c>
    </row>
    <row r="35" spans="1:16" ht="15.75" customHeight="1">
      <c r="A35" s="24" t="s">
        <v>29</v>
      </c>
      <c r="B35" s="23" t="s">
        <v>176</v>
      </c>
      <c r="C35" s="32">
        <f t="shared" si="2"/>
        <v>0</v>
      </c>
      <c r="D35" s="27"/>
      <c r="E35" s="27"/>
      <c r="F35" s="27"/>
      <c r="G35" s="26">
        <f t="shared" si="0"/>
        <v>0</v>
      </c>
      <c r="H35" s="37" t="s">
        <v>149</v>
      </c>
      <c r="I35" s="37" t="s">
        <v>149</v>
      </c>
      <c r="J35" s="37" t="s">
        <v>149</v>
      </c>
      <c r="K35" s="37" t="s">
        <v>149</v>
      </c>
      <c r="L35" s="37" t="s">
        <v>149</v>
      </c>
      <c r="M35" s="37" t="s">
        <v>149</v>
      </c>
      <c r="N35" s="27" t="s">
        <v>149</v>
      </c>
      <c r="O35" s="23"/>
      <c r="P35" s="64" t="s">
        <v>230</v>
      </c>
    </row>
    <row r="36" spans="1:16" ht="15.75" customHeight="1">
      <c r="A36" s="24" t="s">
        <v>30</v>
      </c>
      <c r="B36" s="23" t="s">
        <v>175</v>
      </c>
      <c r="C36" s="32">
        <f t="shared" si="2"/>
        <v>2</v>
      </c>
      <c r="D36" s="27"/>
      <c r="E36" s="27"/>
      <c r="F36" s="27"/>
      <c r="G36" s="26">
        <f t="shared" si="0"/>
        <v>2</v>
      </c>
      <c r="H36" s="37" t="s">
        <v>148</v>
      </c>
      <c r="I36" s="37" t="s">
        <v>148</v>
      </c>
      <c r="J36" s="37" t="s">
        <v>148</v>
      </c>
      <c r="K36" s="37" t="s">
        <v>148</v>
      </c>
      <c r="L36" s="37" t="s">
        <v>148</v>
      </c>
      <c r="M36" s="37" t="s">
        <v>148</v>
      </c>
      <c r="N36" s="27" t="s">
        <v>151</v>
      </c>
      <c r="O36" s="23"/>
      <c r="P36" s="64" t="s">
        <v>231</v>
      </c>
    </row>
    <row r="37" spans="1:16" s="6" customFormat="1" ht="15.75" customHeight="1">
      <c r="A37" s="56" t="s">
        <v>31</v>
      </c>
      <c r="B37" s="60"/>
      <c r="C37" s="53"/>
      <c r="D37" s="53"/>
      <c r="E37" s="53"/>
      <c r="F37" s="53"/>
      <c r="G37" s="55"/>
      <c r="H37" s="54"/>
      <c r="I37" s="54"/>
      <c r="J37" s="54"/>
      <c r="K37" s="54"/>
      <c r="L37" s="54"/>
      <c r="M37" s="54"/>
      <c r="N37" s="53"/>
      <c r="O37" s="53"/>
      <c r="P37" s="63"/>
    </row>
    <row r="38" spans="1:16" s="5" customFormat="1" ht="15.75" customHeight="1">
      <c r="A38" s="24" t="s">
        <v>32</v>
      </c>
      <c r="B38" s="23" t="s">
        <v>176</v>
      </c>
      <c r="C38" s="32">
        <f>IF(B38=$B$4,2,0)</f>
        <v>0</v>
      </c>
      <c r="D38" s="27"/>
      <c r="E38" s="27"/>
      <c r="F38" s="27"/>
      <c r="G38" s="26">
        <f t="shared" si="0"/>
        <v>0</v>
      </c>
      <c r="H38" s="71" t="s">
        <v>276</v>
      </c>
      <c r="I38" s="37" t="s">
        <v>149</v>
      </c>
      <c r="J38" s="37" t="s">
        <v>149</v>
      </c>
      <c r="K38" s="37" t="s">
        <v>149</v>
      </c>
      <c r="L38" s="37" t="s">
        <v>149</v>
      </c>
      <c r="M38" s="37" t="s">
        <v>148</v>
      </c>
      <c r="N38" s="27" t="s">
        <v>148</v>
      </c>
      <c r="O38" s="23"/>
      <c r="P38" s="66" t="s">
        <v>135</v>
      </c>
    </row>
    <row r="39" spans="1:16" s="5" customFormat="1" ht="15.75" customHeight="1">
      <c r="A39" s="24" t="s">
        <v>33</v>
      </c>
      <c r="B39" s="23" t="s">
        <v>176</v>
      </c>
      <c r="C39" s="32">
        <f aca="true" t="shared" si="3" ref="C39:C45">IF(B39=$B$4,2,0)</f>
        <v>0</v>
      </c>
      <c r="D39" s="27"/>
      <c r="E39" s="27"/>
      <c r="F39" s="27"/>
      <c r="G39" s="26">
        <f t="shared" si="0"/>
        <v>0</v>
      </c>
      <c r="H39" s="37" t="s">
        <v>149</v>
      </c>
      <c r="I39" s="37" t="s">
        <v>149</v>
      </c>
      <c r="J39" s="37" t="s">
        <v>149</v>
      </c>
      <c r="K39" s="37" t="s">
        <v>149</v>
      </c>
      <c r="L39" s="37" t="s">
        <v>149</v>
      </c>
      <c r="M39" s="37" t="s">
        <v>149</v>
      </c>
      <c r="N39" s="27" t="s">
        <v>149</v>
      </c>
      <c r="O39" s="27"/>
      <c r="P39" s="64" t="s">
        <v>162</v>
      </c>
    </row>
    <row r="40" spans="1:16" s="5" customFormat="1" ht="15.75" customHeight="1">
      <c r="A40" s="24" t="s">
        <v>92</v>
      </c>
      <c r="B40" s="25" t="s">
        <v>176</v>
      </c>
      <c r="C40" s="32">
        <f t="shared" si="3"/>
        <v>0</v>
      </c>
      <c r="D40" s="32"/>
      <c r="E40" s="32"/>
      <c r="F40" s="32"/>
      <c r="G40" s="26">
        <f t="shared" si="0"/>
        <v>0</v>
      </c>
      <c r="H40" s="33" t="s">
        <v>148</v>
      </c>
      <c r="I40" s="33" t="s">
        <v>148</v>
      </c>
      <c r="J40" s="33" t="s">
        <v>151</v>
      </c>
      <c r="K40" s="33" t="s">
        <v>149</v>
      </c>
      <c r="L40" s="33" t="s">
        <v>149</v>
      </c>
      <c r="M40" s="33" t="s">
        <v>148</v>
      </c>
      <c r="N40" s="32" t="s">
        <v>148</v>
      </c>
      <c r="O40" s="25" t="s">
        <v>351</v>
      </c>
      <c r="P40" s="67" t="s">
        <v>225</v>
      </c>
    </row>
    <row r="41" spans="1:16" ht="15.75" customHeight="1">
      <c r="A41" s="24" t="s">
        <v>34</v>
      </c>
      <c r="B41" s="23" t="s">
        <v>175</v>
      </c>
      <c r="C41" s="32">
        <f t="shared" si="3"/>
        <v>2</v>
      </c>
      <c r="D41" s="27"/>
      <c r="E41" s="27"/>
      <c r="F41" s="27"/>
      <c r="G41" s="26">
        <f t="shared" si="0"/>
        <v>2</v>
      </c>
      <c r="H41" s="37" t="s">
        <v>148</v>
      </c>
      <c r="I41" s="37" t="s">
        <v>148</v>
      </c>
      <c r="J41" s="37" t="s">
        <v>148</v>
      </c>
      <c r="K41" s="37" t="s">
        <v>148</v>
      </c>
      <c r="L41" s="37" t="s">
        <v>309</v>
      </c>
      <c r="M41" s="37" t="s">
        <v>148</v>
      </c>
      <c r="N41" s="27" t="s">
        <v>148</v>
      </c>
      <c r="O41" s="23" t="s">
        <v>352</v>
      </c>
      <c r="P41" s="66" t="s">
        <v>136</v>
      </c>
    </row>
    <row r="42" spans="1:16" s="4" customFormat="1" ht="15.75" customHeight="1">
      <c r="A42" s="24" t="s">
        <v>35</v>
      </c>
      <c r="B42" s="23" t="s">
        <v>176</v>
      </c>
      <c r="C42" s="32">
        <f t="shared" si="3"/>
        <v>0</v>
      </c>
      <c r="D42" s="27"/>
      <c r="E42" s="27"/>
      <c r="F42" s="27"/>
      <c r="G42" s="26">
        <f t="shared" si="0"/>
        <v>0</v>
      </c>
      <c r="H42" s="37" t="s">
        <v>149</v>
      </c>
      <c r="I42" s="37" t="s">
        <v>149</v>
      </c>
      <c r="J42" s="37" t="s">
        <v>149</v>
      </c>
      <c r="K42" s="37" t="s">
        <v>149</v>
      </c>
      <c r="L42" s="37" t="s">
        <v>149</v>
      </c>
      <c r="M42" s="37" t="s">
        <v>148</v>
      </c>
      <c r="N42" s="27" t="s">
        <v>148</v>
      </c>
      <c r="O42" s="27"/>
      <c r="P42" s="66" t="s">
        <v>137</v>
      </c>
    </row>
    <row r="43" spans="1:16" s="5" customFormat="1" ht="15.75" customHeight="1">
      <c r="A43" s="24" t="s">
        <v>36</v>
      </c>
      <c r="B43" s="23" t="s">
        <v>176</v>
      </c>
      <c r="C43" s="32">
        <f t="shared" si="3"/>
        <v>0</v>
      </c>
      <c r="D43" s="27"/>
      <c r="E43" s="27"/>
      <c r="F43" s="27"/>
      <c r="G43" s="26">
        <f t="shared" si="0"/>
        <v>0</v>
      </c>
      <c r="H43" s="37" t="s">
        <v>149</v>
      </c>
      <c r="I43" s="37" t="s">
        <v>149</v>
      </c>
      <c r="J43" s="37" t="s">
        <v>149</v>
      </c>
      <c r="K43" s="37" t="s">
        <v>149</v>
      </c>
      <c r="L43" s="37" t="s">
        <v>149</v>
      </c>
      <c r="M43" s="37" t="s">
        <v>149</v>
      </c>
      <c r="N43" s="27" t="s">
        <v>149</v>
      </c>
      <c r="O43" s="23"/>
      <c r="P43" s="65" t="s">
        <v>138</v>
      </c>
    </row>
    <row r="44" spans="1:16" s="5" customFormat="1" ht="15.75" customHeight="1">
      <c r="A44" s="24" t="s">
        <v>37</v>
      </c>
      <c r="B44" s="23" t="s">
        <v>176</v>
      </c>
      <c r="C44" s="32">
        <f t="shared" si="3"/>
        <v>0</v>
      </c>
      <c r="D44" s="27"/>
      <c r="E44" s="27"/>
      <c r="F44" s="27"/>
      <c r="G44" s="26">
        <f t="shared" si="0"/>
        <v>0</v>
      </c>
      <c r="H44" s="37" t="s">
        <v>149</v>
      </c>
      <c r="I44" s="37" t="s">
        <v>149</v>
      </c>
      <c r="J44" s="37" t="s">
        <v>149</v>
      </c>
      <c r="K44" s="37" t="s">
        <v>149</v>
      </c>
      <c r="L44" s="37" t="s">
        <v>149</v>
      </c>
      <c r="M44" s="37" t="s">
        <v>149</v>
      </c>
      <c r="N44" s="27" t="s">
        <v>149</v>
      </c>
      <c r="O44" s="23"/>
      <c r="P44" s="68" t="s">
        <v>104</v>
      </c>
    </row>
    <row r="45" spans="1:16" s="5" customFormat="1" ht="15.75" customHeight="1">
      <c r="A45" s="17" t="s">
        <v>93</v>
      </c>
      <c r="B45" s="25" t="s">
        <v>176</v>
      </c>
      <c r="C45" s="32">
        <f t="shared" si="3"/>
        <v>0</v>
      </c>
      <c r="D45" s="32"/>
      <c r="E45" s="32"/>
      <c r="F45" s="32"/>
      <c r="G45" s="26">
        <f t="shared" si="0"/>
        <v>0</v>
      </c>
      <c r="H45" s="71" t="s">
        <v>276</v>
      </c>
      <c r="I45" s="37" t="s">
        <v>149</v>
      </c>
      <c r="J45" s="37" t="s">
        <v>149</v>
      </c>
      <c r="K45" s="37" t="s">
        <v>149</v>
      </c>
      <c r="L45" s="37" t="s">
        <v>149</v>
      </c>
      <c r="M45" s="37" t="s">
        <v>148</v>
      </c>
      <c r="N45" s="25" t="s">
        <v>313</v>
      </c>
      <c r="O45" s="25"/>
      <c r="P45" s="67" t="s">
        <v>191</v>
      </c>
    </row>
    <row r="46" spans="1:16" s="6" customFormat="1" ht="15.75" customHeight="1">
      <c r="A46" s="56" t="s">
        <v>38</v>
      </c>
      <c r="B46" s="56"/>
      <c r="C46" s="59"/>
      <c r="D46" s="59"/>
      <c r="E46" s="59"/>
      <c r="F46" s="59"/>
      <c r="G46" s="61"/>
      <c r="H46" s="62"/>
      <c r="I46" s="62"/>
      <c r="J46" s="62"/>
      <c r="K46" s="62"/>
      <c r="L46" s="62"/>
      <c r="M46" s="62"/>
      <c r="N46" s="59"/>
      <c r="O46" s="59"/>
      <c r="P46" s="63"/>
    </row>
    <row r="47" spans="1:16" s="5" customFormat="1" ht="15.75" customHeight="1">
      <c r="A47" s="24" t="s">
        <v>39</v>
      </c>
      <c r="B47" s="25" t="s">
        <v>176</v>
      </c>
      <c r="C47" s="32">
        <f>IF(B47=$B$4,2,0)</f>
        <v>0</v>
      </c>
      <c r="D47" s="32"/>
      <c r="E47" s="32"/>
      <c r="F47" s="32"/>
      <c r="G47" s="26">
        <f t="shared" si="0"/>
        <v>0</v>
      </c>
      <c r="H47" s="33" t="s">
        <v>188</v>
      </c>
      <c r="I47" s="33" t="s">
        <v>149</v>
      </c>
      <c r="J47" s="33" t="s">
        <v>149</v>
      </c>
      <c r="K47" s="33" t="s">
        <v>149</v>
      </c>
      <c r="L47" s="33" t="s">
        <v>149</v>
      </c>
      <c r="M47" s="33" t="s">
        <v>148</v>
      </c>
      <c r="N47" s="25" t="s">
        <v>189</v>
      </c>
      <c r="O47" s="32"/>
      <c r="P47" s="64" t="s">
        <v>172</v>
      </c>
    </row>
    <row r="48" spans="1:16" s="5" customFormat="1" ht="15.75" customHeight="1">
      <c r="A48" s="24" t="s">
        <v>40</v>
      </c>
      <c r="B48" s="25" t="s">
        <v>176</v>
      </c>
      <c r="C48" s="32">
        <f aca="true" t="shared" si="4" ref="C48:C53">IF(B48=$B$4,2,0)</f>
        <v>0</v>
      </c>
      <c r="D48" s="32"/>
      <c r="E48" s="32"/>
      <c r="F48" s="32"/>
      <c r="G48" s="26">
        <f t="shared" si="0"/>
        <v>0</v>
      </c>
      <c r="H48" s="33" t="s">
        <v>149</v>
      </c>
      <c r="I48" s="33" t="s">
        <v>149</v>
      </c>
      <c r="J48" s="33" t="s">
        <v>149</v>
      </c>
      <c r="K48" s="33" t="s">
        <v>149</v>
      </c>
      <c r="L48" s="33" t="s">
        <v>149</v>
      </c>
      <c r="M48" s="33" t="s">
        <v>148</v>
      </c>
      <c r="N48" s="25" t="s">
        <v>315</v>
      </c>
      <c r="O48" s="25"/>
      <c r="P48" s="64" t="s">
        <v>314</v>
      </c>
    </row>
    <row r="49" spans="1:16" ht="15.75" customHeight="1">
      <c r="A49" s="24" t="s">
        <v>41</v>
      </c>
      <c r="B49" s="25" t="s">
        <v>176</v>
      </c>
      <c r="C49" s="32">
        <f t="shared" si="4"/>
        <v>0</v>
      </c>
      <c r="D49" s="32"/>
      <c r="E49" s="32"/>
      <c r="F49" s="32"/>
      <c r="G49" s="26">
        <f t="shared" si="0"/>
        <v>0</v>
      </c>
      <c r="H49" s="71" t="s">
        <v>276</v>
      </c>
      <c r="I49" s="33" t="s">
        <v>149</v>
      </c>
      <c r="J49" s="33" t="s">
        <v>149</v>
      </c>
      <c r="K49" s="33" t="s">
        <v>149</v>
      </c>
      <c r="L49" s="33" t="s">
        <v>149</v>
      </c>
      <c r="M49" s="33" t="s">
        <v>148</v>
      </c>
      <c r="N49" s="27" t="s">
        <v>148</v>
      </c>
      <c r="O49" s="27"/>
      <c r="P49" s="64" t="s">
        <v>119</v>
      </c>
    </row>
    <row r="50" spans="1:16" ht="15.75" customHeight="1">
      <c r="A50" s="46" t="s">
        <v>42</v>
      </c>
      <c r="B50" s="23" t="s">
        <v>175</v>
      </c>
      <c r="C50" s="32">
        <f t="shared" si="4"/>
        <v>2</v>
      </c>
      <c r="D50" s="27"/>
      <c r="E50" s="27"/>
      <c r="F50" s="27"/>
      <c r="G50" s="26">
        <f t="shared" si="0"/>
        <v>2</v>
      </c>
      <c r="H50" s="33" t="s">
        <v>148</v>
      </c>
      <c r="I50" s="33" t="s">
        <v>148</v>
      </c>
      <c r="J50" s="33" t="s">
        <v>148</v>
      </c>
      <c r="K50" s="33" t="s">
        <v>148</v>
      </c>
      <c r="L50" s="33" t="s">
        <v>148</v>
      </c>
      <c r="M50" s="33" t="s">
        <v>148</v>
      </c>
      <c r="N50" s="32" t="s">
        <v>148</v>
      </c>
      <c r="O50" s="36"/>
      <c r="P50" s="64" t="s">
        <v>139</v>
      </c>
    </row>
    <row r="51" spans="1:16" s="5" customFormat="1" ht="15.75" customHeight="1">
      <c r="A51" s="24" t="s">
        <v>90</v>
      </c>
      <c r="B51" s="25" t="s">
        <v>176</v>
      </c>
      <c r="C51" s="32">
        <f t="shared" si="4"/>
        <v>0</v>
      </c>
      <c r="D51" s="32"/>
      <c r="E51" s="32"/>
      <c r="F51" s="32"/>
      <c r="G51" s="26">
        <f t="shared" si="0"/>
        <v>0</v>
      </c>
      <c r="H51" s="33" t="s">
        <v>149</v>
      </c>
      <c r="I51" s="33" t="s">
        <v>149</v>
      </c>
      <c r="J51" s="33" t="s">
        <v>149</v>
      </c>
      <c r="K51" s="33" t="s">
        <v>149</v>
      </c>
      <c r="L51" s="33" t="s">
        <v>149</v>
      </c>
      <c r="M51" s="33" t="s">
        <v>148</v>
      </c>
      <c r="N51" s="25" t="s">
        <v>189</v>
      </c>
      <c r="O51" s="32"/>
      <c r="P51" s="64" t="s">
        <v>195</v>
      </c>
    </row>
    <row r="52" spans="1:16" ht="15.75" customHeight="1">
      <c r="A52" s="46" t="s">
        <v>43</v>
      </c>
      <c r="B52" s="23" t="s">
        <v>176</v>
      </c>
      <c r="C52" s="32">
        <f t="shared" si="4"/>
        <v>0</v>
      </c>
      <c r="D52" s="27"/>
      <c r="E52" s="27"/>
      <c r="F52" s="27"/>
      <c r="G52" s="26">
        <f t="shared" si="0"/>
        <v>0</v>
      </c>
      <c r="H52" s="33" t="s">
        <v>148</v>
      </c>
      <c r="I52" s="33" t="s">
        <v>149</v>
      </c>
      <c r="J52" s="33" t="s">
        <v>149</v>
      </c>
      <c r="K52" s="33" t="s">
        <v>149</v>
      </c>
      <c r="L52" s="33" t="s">
        <v>149</v>
      </c>
      <c r="M52" s="33" t="s">
        <v>148</v>
      </c>
      <c r="N52" s="32" t="s">
        <v>148</v>
      </c>
      <c r="O52" s="31"/>
      <c r="P52" s="66" t="s">
        <v>140</v>
      </c>
    </row>
    <row r="53" spans="1:16" ht="15.75" customHeight="1">
      <c r="A53" s="24" t="s">
        <v>44</v>
      </c>
      <c r="B53" s="25" t="s">
        <v>176</v>
      </c>
      <c r="C53" s="32">
        <f t="shared" si="4"/>
        <v>0</v>
      </c>
      <c r="D53" s="32"/>
      <c r="E53" s="32"/>
      <c r="F53" s="32"/>
      <c r="G53" s="26">
        <f t="shared" si="0"/>
        <v>0</v>
      </c>
      <c r="H53" s="71" t="s">
        <v>276</v>
      </c>
      <c r="I53" s="33" t="s">
        <v>149</v>
      </c>
      <c r="J53" s="33" t="s">
        <v>149</v>
      </c>
      <c r="K53" s="33" t="s">
        <v>149</v>
      </c>
      <c r="L53" s="33" t="s">
        <v>149</v>
      </c>
      <c r="M53" s="84" t="s">
        <v>320</v>
      </c>
      <c r="N53" s="32" t="s">
        <v>149</v>
      </c>
      <c r="O53" s="32"/>
      <c r="P53" s="64" t="s">
        <v>141</v>
      </c>
    </row>
    <row r="54" spans="1:16" s="6" customFormat="1" ht="15.75" customHeight="1">
      <c r="A54" s="56" t="s">
        <v>45</v>
      </c>
      <c r="B54" s="60"/>
      <c r="C54" s="53"/>
      <c r="D54" s="53"/>
      <c r="E54" s="53"/>
      <c r="F54" s="53"/>
      <c r="G54" s="55"/>
      <c r="H54" s="54"/>
      <c r="I54" s="54"/>
      <c r="J54" s="54"/>
      <c r="K54" s="54"/>
      <c r="L54" s="54"/>
      <c r="M54" s="54"/>
      <c r="N54" s="53"/>
      <c r="O54" s="53"/>
      <c r="P54" s="63"/>
    </row>
    <row r="55" spans="1:16" s="5" customFormat="1" ht="15.75" customHeight="1">
      <c r="A55" s="24" t="s">
        <v>46</v>
      </c>
      <c r="B55" s="23" t="s">
        <v>176</v>
      </c>
      <c r="C55" s="27">
        <f>IF(B55=$B$4,2,0)</f>
        <v>0</v>
      </c>
      <c r="D55" s="27"/>
      <c r="E55" s="27"/>
      <c r="F55" s="27"/>
      <c r="G55" s="26">
        <f t="shared" si="0"/>
        <v>0</v>
      </c>
      <c r="H55" s="71" t="s">
        <v>276</v>
      </c>
      <c r="I55" s="33" t="s">
        <v>149</v>
      </c>
      <c r="J55" s="33" t="s">
        <v>149</v>
      </c>
      <c r="K55" s="33" t="s">
        <v>149</v>
      </c>
      <c r="L55" s="33" t="s">
        <v>149</v>
      </c>
      <c r="M55" s="33" t="s">
        <v>148</v>
      </c>
      <c r="N55" s="33" t="s">
        <v>148</v>
      </c>
      <c r="O55" s="25" t="s">
        <v>351</v>
      </c>
      <c r="P55" s="64" t="s">
        <v>322</v>
      </c>
    </row>
    <row r="56" spans="1:16" s="5" customFormat="1" ht="15.75" customHeight="1">
      <c r="A56" s="24" t="s">
        <v>47</v>
      </c>
      <c r="B56" s="25" t="s">
        <v>176</v>
      </c>
      <c r="C56" s="27">
        <f aca="true" t="shared" si="5" ref="C56:C68">IF(B56=$B$4,2,0)</f>
        <v>0</v>
      </c>
      <c r="D56" s="32"/>
      <c r="E56" s="32"/>
      <c r="F56" s="32"/>
      <c r="G56" s="26">
        <f t="shared" si="0"/>
        <v>0</v>
      </c>
      <c r="H56" s="84" t="s">
        <v>276</v>
      </c>
      <c r="I56" s="33" t="s">
        <v>148</v>
      </c>
      <c r="J56" s="33" t="s">
        <v>149</v>
      </c>
      <c r="K56" s="33" t="s">
        <v>149</v>
      </c>
      <c r="L56" s="33" t="s">
        <v>149</v>
      </c>
      <c r="M56" s="33" t="s">
        <v>148</v>
      </c>
      <c r="N56" s="32" t="s">
        <v>149</v>
      </c>
      <c r="O56" s="32"/>
      <c r="P56" s="64" t="s">
        <v>105</v>
      </c>
    </row>
    <row r="57" spans="1:16" s="5" customFormat="1" ht="15.75" customHeight="1">
      <c r="A57" s="24" t="s">
        <v>48</v>
      </c>
      <c r="B57" s="25" t="s">
        <v>176</v>
      </c>
      <c r="C57" s="27">
        <f t="shared" si="5"/>
        <v>0</v>
      </c>
      <c r="D57" s="32"/>
      <c r="E57" s="32"/>
      <c r="F57" s="32"/>
      <c r="G57" s="26">
        <f t="shared" si="0"/>
        <v>0</v>
      </c>
      <c r="H57" s="84" t="s">
        <v>276</v>
      </c>
      <c r="I57" s="33" t="s">
        <v>151</v>
      </c>
      <c r="J57" s="33" t="s">
        <v>149</v>
      </c>
      <c r="K57" s="33" t="s">
        <v>151</v>
      </c>
      <c r="L57" s="33" t="s">
        <v>149</v>
      </c>
      <c r="M57" s="33" t="s">
        <v>151</v>
      </c>
      <c r="N57" s="32" t="s">
        <v>151</v>
      </c>
      <c r="O57" s="25"/>
      <c r="P57" s="64" t="s">
        <v>106</v>
      </c>
    </row>
    <row r="58" spans="1:16" s="5" customFormat="1" ht="15.75" customHeight="1">
      <c r="A58" s="24" t="s">
        <v>49</v>
      </c>
      <c r="B58" s="25" t="s">
        <v>176</v>
      </c>
      <c r="C58" s="27">
        <f t="shared" si="5"/>
        <v>0</v>
      </c>
      <c r="D58" s="32"/>
      <c r="E58" s="32"/>
      <c r="F58" s="32"/>
      <c r="G58" s="26">
        <f t="shared" si="0"/>
        <v>0</v>
      </c>
      <c r="H58" s="33" t="s">
        <v>149</v>
      </c>
      <c r="I58" s="33" t="s">
        <v>149</v>
      </c>
      <c r="J58" s="33" t="s">
        <v>149</v>
      </c>
      <c r="K58" s="33" t="s">
        <v>149</v>
      </c>
      <c r="L58" s="33" t="s">
        <v>149</v>
      </c>
      <c r="M58" s="33" t="s">
        <v>149</v>
      </c>
      <c r="N58" s="32" t="s">
        <v>149</v>
      </c>
      <c r="O58" s="23"/>
      <c r="P58" s="65" t="s">
        <v>118</v>
      </c>
    </row>
    <row r="59" spans="1:16" s="6" customFormat="1" ht="15.75" customHeight="1">
      <c r="A59" s="24" t="s">
        <v>50</v>
      </c>
      <c r="B59" s="25" t="s">
        <v>176</v>
      </c>
      <c r="C59" s="27">
        <f t="shared" si="5"/>
        <v>0</v>
      </c>
      <c r="D59" s="27"/>
      <c r="E59" s="27"/>
      <c r="F59" s="27"/>
      <c r="G59" s="26">
        <f t="shared" si="0"/>
        <v>0</v>
      </c>
      <c r="H59" s="84" t="s">
        <v>276</v>
      </c>
      <c r="I59" s="37" t="s">
        <v>149</v>
      </c>
      <c r="J59" s="37" t="s">
        <v>149</v>
      </c>
      <c r="K59" s="37" t="s">
        <v>149</v>
      </c>
      <c r="L59" s="37" t="s">
        <v>149</v>
      </c>
      <c r="M59" s="37" t="s">
        <v>148</v>
      </c>
      <c r="N59" s="27" t="s">
        <v>149</v>
      </c>
      <c r="O59" s="27"/>
      <c r="P59" s="64" t="s">
        <v>142</v>
      </c>
    </row>
    <row r="60" spans="1:16" s="5" customFormat="1" ht="15.75" customHeight="1">
      <c r="A60" s="24" t="s">
        <v>51</v>
      </c>
      <c r="B60" s="25" t="s">
        <v>176</v>
      </c>
      <c r="C60" s="27">
        <f t="shared" si="5"/>
        <v>0</v>
      </c>
      <c r="D60" s="32"/>
      <c r="E60" s="32"/>
      <c r="F60" s="32"/>
      <c r="G60" s="26">
        <f t="shared" si="0"/>
        <v>0</v>
      </c>
      <c r="H60" s="33" t="s">
        <v>148</v>
      </c>
      <c r="I60" s="33" t="s">
        <v>148</v>
      </c>
      <c r="J60" s="33" t="s">
        <v>149</v>
      </c>
      <c r="K60" s="33" t="s">
        <v>148</v>
      </c>
      <c r="L60" s="33" t="s">
        <v>149</v>
      </c>
      <c r="M60" s="33" t="s">
        <v>148</v>
      </c>
      <c r="N60" s="23" t="s">
        <v>189</v>
      </c>
      <c r="O60" s="25"/>
      <c r="P60" s="64" t="s">
        <v>227</v>
      </c>
    </row>
    <row r="61" spans="1:16" s="5" customFormat="1" ht="15.75" customHeight="1">
      <c r="A61" s="24" t="s">
        <v>52</v>
      </c>
      <c r="B61" s="25" t="s">
        <v>176</v>
      </c>
      <c r="C61" s="27">
        <f t="shared" si="5"/>
        <v>0</v>
      </c>
      <c r="D61" s="32"/>
      <c r="E61" s="32"/>
      <c r="F61" s="32"/>
      <c r="G61" s="26">
        <f t="shared" si="0"/>
        <v>0</v>
      </c>
      <c r="H61" s="84" t="s">
        <v>276</v>
      </c>
      <c r="I61" s="33" t="s">
        <v>149</v>
      </c>
      <c r="J61" s="33" t="s">
        <v>149</v>
      </c>
      <c r="K61" s="33" t="s">
        <v>149</v>
      </c>
      <c r="L61" s="33" t="s">
        <v>149</v>
      </c>
      <c r="M61" s="33" t="s">
        <v>148</v>
      </c>
      <c r="N61" s="32" t="s">
        <v>149</v>
      </c>
      <c r="O61" s="32"/>
      <c r="P61" s="64" t="s">
        <v>107</v>
      </c>
    </row>
    <row r="62" spans="1:16" s="5" customFormat="1" ht="15.75" customHeight="1">
      <c r="A62" s="24" t="s">
        <v>53</v>
      </c>
      <c r="B62" s="25" t="s">
        <v>176</v>
      </c>
      <c r="C62" s="27">
        <f t="shared" si="5"/>
        <v>0</v>
      </c>
      <c r="D62" s="32"/>
      <c r="E62" s="32"/>
      <c r="F62" s="32"/>
      <c r="G62" s="26">
        <f t="shared" si="0"/>
        <v>0</v>
      </c>
      <c r="H62" s="84" t="s">
        <v>276</v>
      </c>
      <c r="I62" s="33" t="s">
        <v>149</v>
      </c>
      <c r="J62" s="33" t="s">
        <v>149</v>
      </c>
      <c r="K62" s="33" t="s">
        <v>149</v>
      </c>
      <c r="L62" s="33" t="s">
        <v>149</v>
      </c>
      <c r="M62" s="33" t="s">
        <v>214</v>
      </c>
      <c r="N62" s="32" t="s">
        <v>149</v>
      </c>
      <c r="O62" s="35"/>
      <c r="P62" s="66" t="s">
        <v>143</v>
      </c>
    </row>
    <row r="63" spans="1:16" s="5" customFormat="1" ht="15.75" customHeight="1">
      <c r="A63" s="24" t="s">
        <v>54</v>
      </c>
      <c r="B63" s="25" t="s">
        <v>176</v>
      </c>
      <c r="C63" s="27">
        <f t="shared" si="5"/>
        <v>0</v>
      </c>
      <c r="D63" s="32"/>
      <c r="E63" s="32"/>
      <c r="F63" s="32"/>
      <c r="G63" s="26">
        <f t="shared" si="0"/>
        <v>0</v>
      </c>
      <c r="H63" s="84" t="s">
        <v>276</v>
      </c>
      <c r="I63" s="33" t="s">
        <v>149</v>
      </c>
      <c r="J63" s="33" t="s">
        <v>149</v>
      </c>
      <c r="K63" s="33" t="s">
        <v>149</v>
      </c>
      <c r="L63" s="33" t="s">
        <v>149</v>
      </c>
      <c r="M63" s="33" t="s">
        <v>148</v>
      </c>
      <c r="N63" s="32" t="s">
        <v>149</v>
      </c>
      <c r="O63" s="32"/>
      <c r="P63" s="64" t="s">
        <v>222</v>
      </c>
    </row>
    <row r="64" spans="1:16" s="12" customFormat="1" ht="15.75" customHeight="1">
      <c r="A64" s="46" t="s">
        <v>55</v>
      </c>
      <c r="B64" s="25" t="s">
        <v>175</v>
      </c>
      <c r="C64" s="27">
        <f t="shared" si="5"/>
        <v>2</v>
      </c>
      <c r="D64" s="27"/>
      <c r="E64" s="27"/>
      <c r="F64" s="27"/>
      <c r="G64" s="26">
        <f t="shared" si="0"/>
        <v>2</v>
      </c>
      <c r="H64" s="37" t="s">
        <v>148</v>
      </c>
      <c r="I64" s="37" t="s">
        <v>148</v>
      </c>
      <c r="J64" s="37" t="s">
        <v>148</v>
      </c>
      <c r="K64" s="37" t="s">
        <v>148</v>
      </c>
      <c r="L64" s="71" t="s">
        <v>309</v>
      </c>
      <c r="M64" s="37" t="s">
        <v>148</v>
      </c>
      <c r="N64" s="27" t="s">
        <v>148</v>
      </c>
      <c r="O64" s="23" t="s">
        <v>327</v>
      </c>
      <c r="P64" s="66" t="s">
        <v>158</v>
      </c>
    </row>
    <row r="65" spans="1:16" ht="15.75" customHeight="1">
      <c r="A65" s="46" t="s">
        <v>56</v>
      </c>
      <c r="B65" s="25" t="s">
        <v>176</v>
      </c>
      <c r="C65" s="27">
        <f t="shared" si="5"/>
        <v>0</v>
      </c>
      <c r="D65" s="32"/>
      <c r="E65" s="32"/>
      <c r="F65" s="32"/>
      <c r="G65" s="26">
        <f t="shared" si="0"/>
        <v>0</v>
      </c>
      <c r="H65" s="33" t="s">
        <v>148</v>
      </c>
      <c r="I65" s="33" t="s">
        <v>149</v>
      </c>
      <c r="J65" s="33" t="s">
        <v>149</v>
      </c>
      <c r="K65" s="33" t="s">
        <v>269</v>
      </c>
      <c r="L65" s="84" t="s">
        <v>269</v>
      </c>
      <c r="M65" s="33" t="s">
        <v>148</v>
      </c>
      <c r="N65" s="32" t="s">
        <v>148</v>
      </c>
      <c r="O65" s="25" t="s">
        <v>351</v>
      </c>
      <c r="P65" s="64" t="s">
        <v>223</v>
      </c>
    </row>
    <row r="66" spans="1:16" s="5" customFormat="1" ht="15.75" customHeight="1">
      <c r="A66" s="24" t="s">
        <v>57</v>
      </c>
      <c r="B66" s="25" t="s">
        <v>176</v>
      </c>
      <c r="C66" s="27">
        <f t="shared" si="5"/>
        <v>0</v>
      </c>
      <c r="D66" s="32"/>
      <c r="E66" s="32"/>
      <c r="F66" s="32"/>
      <c r="G66" s="26">
        <f t="shared" si="0"/>
        <v>0</v>
      </c>
      <c r="H66" s="33" t="s">
        <v>149</v>
      </c>
      <c r="I66" s="33" t="s">
        <v>149</v>
      </c>
      <c r="J66" s="33" t="s">
        <v>149</v>
      </c>
      <c r="K66" s="33" t="s">
        <v>149</v>
      </c>
      <c r="L66" s="33" t="s">
        <v>149</v>
      </c>
      <c r="M66" s="33" t="s">
        <v>149</v>
      </c>
      <c r="N66" s="32" t="s">
        <v>149</v>
      </c>
      <c r="O66" s="32"/>
      <c r="P66" s="64" t="s">
        <v>167</v>
      </c>
    </row>
    <row r="67" spans="1:16" s="5" customFormat="1" ht="15.75" customHeight="1">
      <c r="A67" s="24" t="s">
        <v>58</v>
      </c>
      <c r="B67" s="25" t="s">
        <v>176</v>
      </c>
      <c r="C67" s="27">
        <f t="shared" si="5"/>
        <v>0</v>
      </c>
      <c r="D67" s="32"/>
      <c r="E67" s="32"/>
      <c r="F67" s="32"/>
      <c r="G67" s="26">
        <f t="shared" si="0"/>
        <v>0</v>
      </c>
      <c r="H67" s="33" t="s">
        <v>148</v>
      </c>
      <c r="I67" s="33" t="s">
        <v>148</v>
      </c>
      <c r="J67" s="33" t="s">
        <v>149</v>
      </c>
      <c r="K67" s="33" t="s">
        <v>148</v>
      </c>
      <c r="L67" s="33" t="s">
        <v>149</v>
      </c>
      <c r="M67" s="33" t="s">
        <v>148</v>
      </c>
      <c r="N67" s="23" t="s">
        <v>328</v>
      </c>
      <c r="O67" s="25"/>
      <c r="P67" s="66" t="s">
        <v>144</v>
      </c>
    </row>
    <row r="68" spans="1:16" s="6" customFormat="1" ht="15.75" customHeight="1">
      <c r="A68" s="24" t="s">
        <v>59</v>
      </c>
      <c r="B68" s="23" t="s">
        <v>176</v>
      </c>
      <c r="C68" s="27">
        <f t="shared" si="5"/>
        <v>0</v>
      </c>
      <c r="D68" s="27"/>
      <c r="E68" s="27"/>
      <c r="F68" s="27"/>
      <c r="G68" s="26">
        <f t="shared" si="0"/>
        <v>0</v>
      </c>
      <c r="H68" s="37" t="s">
        <v>148</v>
      </c>
      <c r="I68" s="37" t="s">
        <v>148</v>
      </c>
      <c r="J68" s="37" t="s">
        <v>149</v>
      </c>
      <c r="K68" s="37" t="s">
        <v>148</v>
      </c>
      <c r="L68" s="37" t="s">
        <v>149</v>
      </c>
      <c r="M68" s="37" t="s">
        <v>149</v>
      </c>
      <c r="N68" s="27" t="s">
        <v>149</v>
      </c>
      <c r="O68" s="98" t="s">
        <v>329</v>
      </c>
      <c r="P68" s="66" t="s">
        <v>145</v>
      </c>
    </row>
    <row r="69" spans="1:16" s="6" customFormat="1" ht="15.75" customHeight="1">
      <c r="A69" s="56" t="s">
        <v>60</v>
      </c>
      <c r="B69" s="56"/>
      <c r="C69" s="59"/>
      <c r="D69" s="59"/>
      <c r="E69" s="59"/>
      <c r="F69" s="59"/>
      <c r="G69" s="61"/>
      <c r="H69" s="62"/>
      <c r="I69" s="62"/>
      <c r="J69" s="62"/>
      <c r="K69" s="62"/>
      <c r="L69" s="62"/>
      <c r="M69" s="62"/>
      <c r="N69" s="59"/>
      <c r="O69" s="59"/>
      <c r="P69" s="63"/>
    </row>
    <row r="70" spans="1:16" s="5" customFormat="1" ht="15.75" customHeight="1">
      <c r="A70" s="46" t="s">
        <v>61</v>
      </c>
      <c r="B70" s="25" t="s">
        <v>176</v>
      </c>
      <c r="C70" s="32">
        <f aca="true" t="shared" si="6" ref="C70:C75">IF(B70=$B$4,2,0)</f>
        <v>0</v>
      </c>
      <c r="D70" s="32"/>
      <c r="E70" s="32"/>
      <c r="F70" s="32"/>
      <c r="G70" s="26">
        <f t="shared" si="0"/>
        <v>0</v>
      </c>
      <c r="H70" s="33" t="s">
        <v>149</v>
      </c>
      <c r="I70" s="33" t="s">
        <v>148</v>
      </c>
      <c r="J70" s="33" t="s">
        <v>149</v>
      </c>
      <c r="K70" s="33" t="s">
        <v>148</v>
      </c>
      <c r="L70" s="33" t="s">
        <v>149</v>
      </c>
      <c r="M70" s="33" t="s">
        <v>148</v>
      </c>
      <c r="N70" s="33" t="s">
        <v>151</v>
      </c>
      <c r="O70" s="32"/>
      <c r="P70" s="64" t="s">
        <v>108</v>
      </c>
    </row>
    <row r="71" spans="1:16" ht="15.75" customHeight="1">
      <c r="A71" s="46" t="s">
        <v>62</v>
      </c>
      <c r="B71" s="25" t="s">
        <v>176</v>
      </c>
      <c r="C71" s="32">
        <f t="shared" si="6"/>
        <v>0</v>
      </c>
      <c r="D71" s="32"/>
      <c r="E71" s="32"/>
      <c r="F71" s="32"/>
      <c r="G71" s="26">
        <f aca="true" t="shared" si="7" ref="G71:G98">C71*(1-D71)*(1-E71)*(1-F71)</f>
        <v>0</v>
      </c>
      <c r="H71" s="33" t="s">
        <v>148</v>
      </c>
      <c r="I71" s="33" t="s">
        <v>148</v>
      </c>
      <c r="J71" s="33" t="s">
        <v>148</v>
      </c>
      <c r="K71" s="33" t="s">
        <v>148</v>
      </c>
      <c r="L71" s="33" t="s">
        <v>149</v>
      </c>
      <c r="M71" s="33" t="s">
        <v>148</v>
      </c>
      <c r="N71" s="33" t="s">
        <v>148</v>
      </c>
      <c r="O71" s="98" t="s">
        <v>329</v>
      </c>
      <c r="P71" s="69" t="s">
        <v>109</v>
      </c>
    </row>
    <row r="72" spans="1:16" ht="15.75" customHeight="1">
      <c r="A72" s="24" t="s">
        <v>63</v>
      </c>
      <c r="B72" s="25" t="s">
        <v>176</v>
      </c>
      <c r="C72" s="32">
        <f t="shared" si="6"/>
        <v>0</v>
      </c>
      <c r="D72" s="32"/>
      <c r="E72" s="32"/>
      <c r="F72" s="32"/>
      <c r="G72" s="26">
        <f t="shared" si="7"/>
        <v>0</v>
      </c>
      <c r="H72" s="33" t="s">
        <v>151</v>
      </c>
      <c r="I72" s="33" t="s">
        <v>151</v>
      </c>
      <c r="J72" s="33" t="s">
        <v>151</v>
      </c>
      <c r="K72" s="33" t="s">
        <v>151</v>
      </c>
      <c r="L72" s="33" t="s">
        <v>151</v>
      </c>
      <c r="M72" s="33" t="s">
        <v>151</v>
      </c>
      <c r="N72" s="33" t="s">
        <v>151</v>
      </c>
      <c r="O72" s="32"/>
      <c r="P72" s="64" t="s">
        <v>110</v>
      </c>
    </row>
    <row r="73" spans="1:16" s="5" customFormat="1" ht="15.75" customHeight="1">
      <c r="A73" s="24" t="s">
        <v>64</v>
      </c>
      <c r="B73" s="25" t="s">
        <v>176</v>
      </c>
      <c r="C73" s="32">
        <f t="shared" si="6"/>
        <v>0</v>
      </c>
      <c r="D73" s="32"/>
      <c r="E73" s="32"/>
      <c r="F73" s="32"/>
      <c r="G73" s="26">
        <f t="shared" si="7"/>
        <v>0</v>
      </c>
      <c r="H73" s="33" t="s">
        <v>148</v>
      </c>
      <c r="I73" s="33" t="s">
        <v>149</v>
      </c>
      <c r="J73" s="33" t="s">
        <v>149</v>
      </c>
      <c r="K73" s="33" t="s">
        <v>190</v>
      </c>
      <c r="L73" s="33" t="s">
        <v>149</v>
      </c>
      <c r="M73" s="33" t="s">
        <v>214</v>
      </c>
      <c r="N73" s="27" t="s">
        <v>149</v>
      </c>
      <c r="O73" s="32"/>
      <c r="P73" s="64" t="s">
        <v>111</v>
      </c>
    </row>
    <row r="74" spans="1:16" s="5" customFormat="1" ht="15.75" customHeight="1">
      <c r="A74" s="24" t="s">
        <v>65</v>
      </c>
      <c r="B74" s="25" t="s">
        <v>176</v>
      </c>
      <c r="C74" s="32">
        <f t="shared" si="6"/>
        <v>0</v>
      </c>
      <c r="D74" s="32"/>
      <c r="E74" s="32"/>
      <c r="F74" s="32"/>
      <c r="G74" s="26">
        <f t="shared" si="7"/>
        <v>0</v>
      </c>
      <c r="H74" s="33" t="s">
        <v>148</v>
      </c>
      <c r="I74" s="33" t="s">
        <v>149</v>
      </c>
      <c r="J74" s="33" t="s">
        <v>149</v>
      </c>
      <c r="K74" s="33" t="s">
        <v>148</v>
      </c>
      <c r="L74" s="33" t="s">
        <v>149</v>
      </c>
      <c r="M74" s="33" t="s">
        <v>149</v>
      </c>
      <c r="N74" s="27" t="s">
        <v>148</v>
      </c>
      <c r="O74" s="23"/>
      <c r="P74" s="64" t="s">
        <v>159</v>
      </c>
    </row>
    <row r="75" spans="1:16" s="5" customFormat="1" ht="15.75" customHeight="1">
      <c r="A75" s="46" t="s">
        <v>66</v>
      </c>
      <c r="B75" s="23" t="s">
        <v>176</v>
      </c>
      <c r="C75" s="32">
        <f t="shared" si="6"/>
        <v>0</v>
      </c>
      <c r="D75" s="27"/>
      <c r="E75" s="27"/>
      <c r="F75" s="27"/>
      <c r="G75" s="26">
        <f t="shared" si="7"/>
        <v>0</v>
      </c>
      <c r="H75" s="33" t="s">
        <v>148</v>
      </c>
      <c r="I75" s="33" t="s">
        <v>149</v>
      </c>
      <c r="J75" s="33" t="s">
        <v>149</v>
      </c>
      <c r="K75" s="33" t="s">
        <v>149</v>
      </c>
      <c r="L75" s="33" t="s">
        <v>149</v>
      </c>
      <c r="M75" s="33" t="s">
        <v>332</v>
      </c>
      <c r="N75" s="27" t="s">
        <v>148</v>
      </c>
      <c r="O75" s="25"/>
      <c r="P75" s="64" t="s">
        <v>192</v>
      </c>
    </row>
    <row r="76" spans="1:16" s="6" customFormat="1" ht="15.75" customHeight="1">
      <c r="A76" s="56" t="s">
        <v>67</v>
      </c>
      <c r="B76" s="56"/>
      <c r="C76" s="59"/>
      <c r="D76" s="59"/>
      <c r="E76" s="59"/>
      <c r="F76" s="59"/>
      <c r="G76" s="61"/>
      <c r="H76" s="62"/>
      <c r="I76" s="62"/>
      <c r="J76" s="62"/>
      <c r="K76" s="62"/>
      <c r="L76" s="62"/>
      <c r="M76" s="62"/>
      <c r="N76" s="59"/>
      <c r="O76" s="59"/>
      <c r="P76" s="63"/>
    </row>
    <row r="77" spans="1:16" s="5" customFormat="1" ht="15.75" customHeight="1">
      <c r="A77" s="24" t="s">
        <v>68</v>
      </c>
      <c r="B77" s="25" t="s">
        <v>176</v>
      </c>
      <c r="C77" s="32">
        <f>IF(B77=$B$4,2,0)</f>
        <v>0</v>
      </c>
      <c r="D77" s="32"/>
      <c r="E77" s="32"/>
      <c r="F77" s="32"/>
      <c r="G77" s="26">
        <f t="shared" si="7"/>
        <v>0</v>
      </c>
      <c r="H77" s="33" t="s">
        <v>148</v>
      </c>
      <c r="I77" s="33" t="s">
        <v>148</v>
      </c>
      <c r="J77" s="33" t="s">
        <v>148</v>
      </c>
      <c r="K77" s="33" t="s">
        <v>148</v>
      </c>
      <c r="L77" s="33" t="s">
        <v>149</v>
      </c>
      <c r="M77" s="33" t="s">
        <v>148</v>
      </c>
      <c r="N77" s="32" t="s">
        <v>149</v>
      </c>
      <c r="O77" s="98" t="s">
        <v>329</v>
      </c>
      <c r="P77" s="66" t="s">
        <v>132</v>
      </c>
    </row>
    <row r="78" spans="1:16" s="5" customFormat="1" ht="15.75" customHeight="1">
      <c r="A78" s="24" t="s">
        <v>70</v>
      </c>
      <c r="B78" s="25" t="s">
        <v>176</v>
      </c>
      <c r="C78" s="32">
        <f aca="true" t="shared" si="8" ref="C78:C86">IF(B78=$B$4,2,0)</f>
        <v>0</v>
      </c>
      <c r="D78" s="32"/>
      <c r="E78" s="32"/>
      <c r="F78" s="32"/>
      <c r="G78" s="26">
        <f t="shared" si="7"/>
        <v>0</v>
      </c>
      <c r="H78" s="33" t="s">
        <v>149</v>
      </c>
      <c r="I78" s="33" t="s">
        <v>149</v>
      </c>
      <c r="J78" s="33" t="s">
        <v>149</v>
      </c>
      <c r="K78" s="33" t="s">
        <v>149</v>
      </c>
      <c r="L78" s="33" t="s">
        <v>149</v>
      </c>
      <c r="M78" s="33" t="s">
        <v>148</v>
      </c>
      <c r="N78" s="32" t="s">
        <v>151</v>
      </c>
      <c r="O78" s="25"/>
      <c r="P78" s="64" t="s">
        <v>193</v>
      </c>
    </row>
    <row r="79" spans="1:16" s="5" customFormat="1" ht="15.75" customHeight="1">
      <c r="A79" s="24" t="s">
        <v>71</v>
      </c>
      <c r="B79" s="25" t="s">
        <v>176</v>
      </c>
      <c r="C79" s="32">
        <f t="shared" si="8"/>
        <v>0</v>
      </c>
      <c r="D79" s="32"/>
      <c r="E79" s="32"/>
      <c r="F79" s="32"/>
      <c r="G79" s="26">
        <f t="shared" si="7"/>
        <v>0</v>
      </c>
      <c r="H79" s="33" t="s">
        <v>149</v>
      </c>
      <c r="I79" s="33" t="s">
        <v>149</v>
      </c>
      <c r="J79" s="33" t="s">
        <v>149</v>
      </c>
      <c r="K79" s="33" t="s">
        <v>149</v>
      </c>
      <c r="L79" s="33" t="s">
        <v>149</v>
      </c>
      <c r="M79" s="33" t="s">
        <v>214</v>
      </c>
      <c r="N79" s="32" t="s">
        <v>149</v>
      </c>
      <c r="O79" s="35"/>
      <c r="P79" s="64" t="s">
        <v>224</v>
      </c>
    </row>
    <row r="80" spans="1:16" ht="15.75" customHeight="1">
      <c r="A80" s="24" t="s">
        <v>72</v>
      </c>
      <c r="B80" s="25" t="s">
        <v>176</v>
      </c>
      <c r="C80" s="32">
        <f t="shared" si="8"/>
        <v>0</v>
      </c>
      <c r="D80" s="32"/>
      <c r="E80" s="32"/>
      <c r="F80" s="32"/>
      <c r="G80" s="26">
        <f t="shared" si="7"/>
        <v>0</v>
      </c>
      <c r="H80" s="33" t="s">
        <v>148</v>
      </c>
      <c r="I80" s="33" t="s">
        <v>149</v>
      </c>
      <c r="J80" s="33" t="s">
        <v>149</v>
      </c>
      <c r="K80" s="33" t="s">
        <v>149</v>
      </c>
      <c r="L80" s="33" t="s">
        <v>149</v>
      </c>
      <c r="M80" s="33" t="s">
        <v>148</v>
      </c>
      <c r="N80" s="32" t="s">
        <v>148</v>
      </c>
      <c r="O80" s="32"/>
      <c r="P80" s="70" t="s">
        <v>112</v>
      </c>
    </row>
    <row r="81" spans="1:16" ht="15.75" customHeight="1">
      <c r="A81" s="24" t="s">
        <v>74</v>
      </c>
      <c r="B81" s="25" t="s">
        <v>176</v>
      </c>
      <c r="C81" s="32">
        <f t="shared" si="8"/>
        <v>0</v>
      </c>
      <c r="D81" s="32"/>
      <c r="E81" s="32"/>
      <c r="F81" s="32"/>
      <c r="G81" s="26">
        <f t="shared" si="7"/>
        <v>0</v>
      </c>
      <c r="H81" s="84" t="s">
        <v>276</v>
      </c>
      <c r="I81" s="33" t="s">
        <v>149</v>
      </c>
      <c r="J81" s="33" t="s">
        <v>149</v>
      </c>
      <c r="K81" s="33" t="s">
        <v>149</v>
      </c>
      <c r="L81" s="33" t="s">
        <v>149</v>
      </c>
      <c r="M81" s="33" t="s">
        <v>148</v>
      </c>
      <c r="N81" s="32" t="s">
        <v>148</v>
      </c>
      <c r="O81" s="98" t="s">
        <v>329</v>
      </c>
      <c r="P81" s="64" t="s">
        <v>114</v>
      </c>
    </row>
    <row r="82" spans="1:16" s="20" customFormat="1" ht="15.75" customHeight="1">
      <c r="A82" s="24" t="s">
        <v>75</v>
      </c>
      <c r="B82" s="25" t="s">
        <v>176</v>
      </c>
      <c r="C82" s="32">
        <f t="shared" si="8"/>
        <v>0</v>
      </c>
      <c r="D82" s="32"/>
      <c r="E82" s="32"/>
      <c r="F82" s="32"/>
      <c r="G82" s="26">
        <f t="shared" si="7"/>
        <v>0</v>
      </c>
      <c r="H82" s="33" t="s">
        <v>148</v>
      </c>
      <c r="I82" s="33" t="s">
        <v>148</v>
      </c>
      <c r="J82" s="33" t="s">
        <v>151</v>
      </c>
      <c r="K82" s="33" t="s">
        <v>149</v>
      </c>
      <c r="L82" s="33" t="s">
        <v>149</v>
      </c>
      <c r="M82" s="33" t="s">
        <v>148</v>
      </c>
      <c r="N82" s="32" t="s">
        <v>148</v>
      </c>
      <c r="O82" s="101"/>
      <c r="P82" s="64" t="s">
        <v>115</v>
      </c>
    </row>
    <row r="83" spans="1:16" s="5" customFormat="1" ht="15.75" customHeight="1">
      <c r="A83" s="24" t="s">
        <v>76</v>
      </c>
      <c r="B83" s="25" t="s">
        <v>176</v>
      </c>
      <c r="C83" s="32">
        <f t="shared" si="8"/>
        <v>0</v>
      </c>
      <c r="D83" s="32"/>
      <c r="E83" s="32"/>
      <c r="F83" s="32"/>
      <c r="G83" s="26">
        <f t="shared" si="7"/>
        <v>0</v>
      </c>
      <c r="H83" s="84" t="s">
        <v>276</v>
      </c>
      <c r="I83" s="37" t="s">
        <v>148</v>
      </c>
      <c r="J83" s="37" t="s">
        <v>149</v>
      </c>
      <c r="K83" s="37" t="s">
        <v>149</v>
      </c>
      <c r="L83" s="37" t="s">
        <v>149</v>
      </c>
      <c r="M83" s="37" t="s">
        <v>148</v>
      </c>
      <c r="N83" s="25" t="s">
        <v>189</v>
      </c>
      <c r="O83" s="71"/>
      <c r="P83" s="64" t="s">
        <v>133</v>
      </c>
    </row>
    <row r="84" spans="1:16" ht="15.75" customHeight="1">
      <c r="A84" s="46" t="s">
        <v>77</v>
      </c>
      <c r="B84" s="23" t="s">
        <v>175</v>
      </c>
      <c r="C84" s="32">
        <f t="shared" si="8"/>
        <v>2</v>
      </c>
      <c r="D84" s="27"/>
      <c r="E84" s="27"/>
      <c r="F84" s="27"/>
      <c r="G84" s="26">
        <f t="shared" si="7"/>
        <v>2</v>
      </c>
      <c r="H84" s="33" t="s">
        <v>148</v>
      </c>
      <c r="I84" s="33" t="s">
        <v>148</v>
      </c>
      <c r="J84" s="33" t="s">
        <v>148</v>
      </c>
      <c r="K84" s="33" t="s">
        <v>148</v>
      </c>
      <c r="L84" s="84" t="s">
        <v>309</v>
      </c>
      <c r="M84" s="37" t="s">
        <v>148</v>
      </c>
      <c r="N84" s="27" t="s">
        <v>148</v>
      </c>
      <c r="O84" s="25" t="s">
        <v>341</v>
      </c>
      <c r="P84" s="66" t="s">
        <v>228</v>
      </c>
    </row>
    <row r="85" spans="1:16" s="5" customFormat="1" ht="15.75" customHeight="1">
      <c r="A85" s="24" t="s">
        <v>78</v>
      </c>
      <c r="B85" s="23" t="s">
        <v>176</v>
      </c>
      <c r="C85" s="32">
        <f t="shared" si="8"/>
        <v>0</v>
      </c>
      <c r="D85" s="32"/>
      <c r="E85" s="32"/>
      <c r="F85" s="32"/>
      <c r="G85" s="26">
        <f t="shared" si="7"/>
        <v>0</v>
      </c>
      <c r="H85" s="33" t="s">
        <v>149</v>
      </c>
      <c r="I85" s="33" t="s">
        <v>149</v>
      </c>
      <c r="J85" s="33" t="s">
        <v>149</v>
      </c>
      <c r="K85" s="33" t="s">
        <v>149</v>
      </c>
      <c r="L85" s="33" t="s">
        <v>149</v>
      </c>
      <c r="M85" s="33" t="s">
        <v>149</v>
      </c>
      <c r="N85" s="27" t="s">
        <v>149</v>
      </c>
      <c r="O85" s="23"/>
      <c r="P85" s="64" t="s">
        <v>134</v>
      </c>
    </row>
    <row r="86" spans="1:16" s="5" customFormat="1" ht="15.75" customHeight="1">
      <c r="A86" s="24" t="s">
        <v>79</v>
      </c>
      <c r="B86" s="25" t="s">
        <v>176</v>
      </c>
      <c r="C86" s="32">
        <f t="shared" si="8"/>
        <v>0</v>
      </c>
      <c r="D86" s="32"/>
      <c r="E86" s="32"/>
      <c r="F86" s="32"/>
      <c r="G86" s="26">
        <f t="shared" si="7"/>
        <v>0</v>
      </c>
      <c r="H86" s="33" t="s">
        <v>149</v>
      </c>
      <c r="I86" s="33" t="s">
        <v>149</v>
      </c>
      <c r="J86" s="33" t="s">
        <v>149</v>
      </c>
      <c r="K86" s="33" t="s">
        <v>149</v>
      </c>
      <c r="L86" s="33" t="s">
        <v>149</v>
      </c>
      <c r="M86" s="33" t="s">
        <v>148</v>
      </c>
      <c r="N86" s="23" t="s">
        <v>189</v>
      </c>
      <c r="O86" s="25"/>
      <c r="P86" s="64" t="s">
        <v>342</v>
      </c>
    </row>
    <row r="87" spans="1:16" s="6" customFormat="1" ht="15.75" customHeight="1">
      <c r="A87" s="56" t="s">
        <v>80</v>
      </c>
      <c r="B87" s="56"/>
      <c r="C87" s="59"/>
      <c r="D87" s="59"/>
      <c r="E87" s="59"/>
      <c r="F87" s="59"/>
      <c r="G87" s="61"/>
      <c r="H87" s="62"/>
      <c r="I87" s="62"/>
      <c r="J87" s="62"/>
      <c r="K87" s="62"/>
      <c r="L87" s="62"/>
      <c r="M87" s="62"/>
      <c r="N87" s="59"/>
      <c r="O87" s="59"/>
      <c r="P87" s="63"/>
    </row>
    <row r="88" spans="1:16" s="21" customFormat="1" ht="15.75" customHeight="1">
      <c r="A88" s="46" t="s">
        <v>69</v>
      </c>
      <c r="B88" s="25" t="s">
        <v>176</v>
      </c>
      <c r="C88" s="32">
        <f>IF(B88=$B$4,2,0)</f>
        <v>0</v>
      </c>
      <c r="D88" s="32"/>
      <c r="E88" s="32"/>
      <c r="F88" s="32"/>
      <c r="G88" s="26">
        <f>C88*(1-D88)*(1-E88)*(1-F88)</f>
        <v>0</v>
      </c>
      <c r="H88" s="33" t="s">
        <v>148</v>
      </c>
      <c r="I88" s="33" t="s">
        <v>148</v>
      </c>
      <c r="J88" s="33" t="s">
        <v>148</v>
      </c>
      <c r="K88" s="33" t="s">
        <v>148</v>
      </c>
      <c r="L88" s="33" t="s">
        <v>149</v>
      </c>
      <c r="M88" s="33" t="s">
        <v>148</v>
      </c>
      <c r="N88" s="32" t="s">
        <v>148</v>
      </c>
      <c r="O88" s="98" t="s">
        <v>329</v>
      </c>
      <c r="P88" s="64" t="s">
        <v>333</v>
      </c>
    </row>
    <row r="89" spans="1:16" s="5" customFormat="1" ht="15.75" customHeight="1">
      <c r="A89" s="24" t="s">
        <v>81</v>
      </c>
      <c r="B89" s="25" t="s">
        <v>176</v>
      </c>
      <c r="C89" s="32">
        <f>IF(B89=$B$4,2,0)</f>
        <v>0</v>
      </c>
      <c r="D89" s="32"/>
      <c r="E89" s="32"/>
      <c r="F89" s="32"/>
      <c r="G89" s="26">
        <f t="shared" si="7"/>
        <v>0</v>
      </c>
      <c r="H89" s="33" t="s">
        <v>148</v>
      </c>
      <c r="I89" s="33" t="s">
        <v>148</v>
      </c>
      <c r="J89" s="33" t="s">
        <v>148</v>
      </c>
      <c r="K89" s="33" t="s">
        <v>148</v>
      </c>
      <c r="L89" s="33" t="s">
        <v>149</v>
      </c>
      <c r="M89" s="33" t="s">
        <v>148</v>
      </c>
      <c r="N89" s="32" t="s">
        <v>148</v>
      </c>
      <c r="O89" s="23" t="s">
        <v>353</v>
      </c>
      <c r="P89" s="66" t="s">
        <v>343</v>
      </c>
    </row>
    <row r="90" spans="1:16" s="20" customFormat="1" ht="15.75" customHeight="1">
      <c r="A90" s="24" t="s">
        <v>73</v>
      </c>
      <c r="B90" s="25" t="s">
        <v>176</v>
      </c>
      <c r="C90" s="32">
        <f>IF(B90=$B$4,2,0)</f>
        <v>0</v>
      </c>
      <c r="D90" s="32"/>
      <c r="E90" s="32"/>
      <c r="F90" s="32"/>
      <c r="G90" s="26">
        <f>C90*(1-D90)*(1-E90)*(1-F90)</f>
        <v>0</v>
      </c>
      <c r="H90" s="33" t="s">
        <v>151</v>
      </c>
      <c r="I90" s="33" t="s">
        <v>151</v>
      </c>
      <c r="J90" s="33" t="s">
        <v>151</v>
      </c>
      <c r="K90" s="33" t="s">
        <v>151</v>
      </c>
      <c r="L90" s="33" t="s">
        <v>151</v>
      </c>
      <c r="M90" s="33" t="s">
        <v>151</v>
      </c>
      <c r="N90" s="33" t="s">
        <v>151</v>
      </c>
      <c r="O90" s="33"/>
      <c r="P90" s="64" t="s">
        <v>113</v>
      </c>
    </row>
    <row r="91" spans="1:16" s="5" customFormat="1" ht="15.75" customHeight="1">
      <c r="A91" s="24" t="s">
        <v>82</v>
      </c>
      <c r="B91" s="25" t="s">
        <v>176</v>
      </c>
      <c r="C91" s="32">
        <f aca="true" t="shared" si="9" ref="C91:C98">IF(B91=$B$4,2,0)</f>
        <v>0</v>
      </c>
      <c r="D91" s="32"/>
      <c r="E91" s="32"/>
      <c r="F91" s="32"/>
      <c r="G91" s="26">
        <f t="shared" si="7"/>
        <v>0</v>
      </c>
      <c r="H91" s="33" t="s">
        <v>148</v>
      </c>
      <c r="I91" s="33" t="s">
        <v>148</v>
      </c>
      <c r="J91" s="33" t="s">
        <v>148</v>
      </c>
      <c r="K91" s="33" t="s">
        <v>148</v>
      </c>
      <c r="L91" s="33" t="s">
        <v>149</v>
      </c>
      <c r="M91" s="33" t="s">
        <v>148</v>
      </c>
      <c r="N91" s="32" t="s">
        <v>148</v>
      </c>
      <c r="O91" s="98" t="s">
        <v>329</v>
      </c>
      <c r="P91" s="66" t="s">
        <v>131</v>
      </c>
    </row>
    <row r="92" spans="1:16" ht="15.75" customHeight="1">
      <c r="A92" s="24" t="s">
        <v>83</v>
      </c>
      <c r="B92" s="25" t="s">
        <v>176</v>
      </c>
      <c r="C92" s="32">
        <f t="shared" si="9"/>
        <v>0</v>
      </c>
      <c r="D92" s="32"/>
      <c r="E92" s="32"/>
      <c r="F92" s="32"/>
      <c r="G92" s="26">
        <f t="shared" si="7"/>
        <v>0</v>
      </c>
      <c r="H92" s="33" t="s">
        <v>151</v>
      </c>
      <c r="I92" s="33" t="s">
        <v>151</v>
      </c>
      <c r="J92" s="33" t="s">
        <v>151</v>
      </c>
      <c r="K92" s="33" t="s">
        <v>151</v>
      </c>
      <c r="L92" s="33" t="s">
        <v>151</v>
      </c>
      <c r="M92" s="33" t="s">
        <v>151</v>
      </c>
      <c r="N92" s="33" t="s">
        <v>151</v>
      </c>
      <c r="O92" s="32"/>
      <c r="P92" s="64" t="s">
        <v>116</v>
      </c>
    </row>
    <row r="93" spans="1:16" ht="15.75" customHeight="1">
      <c r="A93" s="24" t="s">
        <v>84</v>
      </c>
      <c r="B93" s="25" t="s">
        <v>176</v>
      </c>
      <c r="C93" s="32">
        <f t="shared" si="9"/>
        <v>0</v>
      </c>
      <c r="D93" s="32"/>
      <c r="E93" s="32"/>
      <c r="F93" s="32"/>
      <c r="G93" s="26">
        <f t="shared" si="7"/>
        <v>0</v>
      </c>
      <c r="H93" s="33" t="s">
        <v>148</v>
      </c>
      <c r="I93" s="33" t="s">
        <v>149</v>
      </c>
      <c r="J93" s="33" t="s">
        <v>149</v>
      </c>
      <c r="K93" s="33" t="s">
        <v>148</v>
      </c>
      <c r="L93" s="33" t="s">
        <v>149</v>
      </c>
      <c r="M93" s="33" t="s">
        <v>148</v>
      </c>
      <c r="N93" s="32" t="s">
        <v>148</v>
      </c>
      <c r="O93" s="98" t="s">
        <v>351</v>
      </c>
      <c r="P93" s="64" t="s">
        <v>160</v>
      </c>
    </row>
    <row r="94" spans="1:16" ht="15.75" customHeight="1">
      <c r="A94" s="24" t="s">
        <v>85</v>
      </c>
      <c r="B94" s="25" t="s">
        <v>176</v>
      </c>
      <c r="C94" s="32">
        <f t="shared" si="9"/>
        <v>0</v>
      </c>
      <c r="D94" s="32"/>
      <c r="E94" s="32"/>
      <c r="F94" s="32"/>
      <c r="G94" s="26">
        <f t="shared" si="7"/>
        <v>0</v>
      </c>
      <c r="H94" s="33" t="s">
        <v>148</v>
      </c>
      <c r="I94" s="33" t="s">
        <v>148</v>
      </c>
      <c r="J94" s="33" t="s">
        <v>148</v>
      </c>
      <c r="K94" s="33" t="s">
        <v>148</v>
      </c>
      <c r="L94" s="33" t="s">
        <v>149</v>
      </c>
      <c r="M94" s="33" t="s">
        <v>148</v>
      </c>
      <c r="N94" s="32" t="s">
        <v>148</v>
      </c>
      <c r="O94" s="98" t="s">
        <v>329</v>
      </c>
      <c r="P94" s="64" t="s">
        <v>121</v>
      </c>
    </row>
    <row r="95" spans="1:16" s="5" customFormat="1" ht="15.75" customHeight="1">
      <c r="A95" s="24" t="s">
        <v>86</v>
      </c>
      <c r="B95" s="25" t="s">
        <v>176</v>
      </c>
      <c r="C95" s="32">
        <f t="shared" si="9"/>
        <v>0</v>
      </c>
      <c r="D95" s="32"/>
      <c r="E95" s="32"/>
      <c r="F95" s="32"/>
      <c r="G95" s="26">
        <f t="shared" si="7"/>
        <v>0</v>
      </c>
      <c r="H95" s="33" t="s">
        <v>149</v>
      </c>
      <c r="I95" s="33" t="s">
        <v>149</v>
      </c>
      <c r="J95" s="33" t="s">
        <v>149</v>
      </c>
      <c r="K95" s="33" t="s">
        <v>149</v>
      </c>
      <c r="L95" s="33" t="s">
        <v>149</v>
      </c>
      <c r="M95" s="33" t="s">
        <v>148</v>
      </c>
      <c r="N95" s="27" t="s">
        <v>151</v>
      </c>
      <c r="O95" s="32"/>
      <c r="P95" s="64" t="s">
        <v>147</v>
      </c>
    </row>
    <row r="96" spans="1:17" s="5" customFormat="1" ht="15.75" customHeight="1">
      <c r="A96" s="24" t="s">
        <v>87</v>
      </c>
      <c r="B96" s="25" t="s">
        <v>175</v>
      </c>
      <c r="C96" s="32">
        <f t="shared" si="9"/>
        <v>2</v>
      </c>
      <c r="D96" s="32"/>
      <c r="E96" s="32"/>
      <c r="F96" s="32"/>
      <c r="G96" s="26">
        <f t="shared" si="7"/>
        <v>2</v>
      </c>
      <c r="H96" s="33" t="s">
        <v>148</v>
      </c>
      <c r="I96" s="33" t="s">
        <v>148</v>
      </c>
      <c r="J96" s="33" t="s">
        <v>148</v>
      </c>
      <c r="K96" s="33" t="s">
        <v>148</v>
      </c>
      <c r="L96" s="33" t="s">
        <v>148</v>
      </c>
      <c r="M96" s="33" t="s">
        <v>148</v>
      </c>
      <c r="N96" s="32" t="s">
        <v>148</v>
      </c>
      <c r="O96" s="25"/>
      <c r="P96" s="64" t="s">
        <v>345</v>
      </c>
      <c r="Q96" s="99"/>
    </row>
    <row r="97" spans="1:16" s="5" customFormat="1" ht="15.75" customHeight="1">
      <c r="A97" s="24" t="s">
        <v>88</v>
      </c>
      <c r="B97" s="25" t="s">
        <v>176</v>
      </c>
      <c r="C97" s="32">
        <f t="shared" si="9"/>
        <v>0</v>
      </c>
      <c r="D97" s="32"/>
      <c r="E97" s="32"/>
      <c r="F97" s="32"/>
      <c r="G97" s="26">
        <f t="shared" si="7"/>
        <v>0</v>
      </c>
      <c r="H97" s="33" t="s">
        <v>151</v>
      </c>
      <c r="I97" s="33" t="s">
        <v>151</v>
      </c>
      <c r="J97" s="33" t="s">
        <v>151</v>
      </c>
      <c r="K97" s="33" t="s">
        <v>151</v>
      </c>
      <c r="L97" s="33" t="s">
        <v>151</v>
      </c>
      <c r="M97" s="33" t="s">
        <v>151</v>
      </c>
      <c r="N97" s="33" t="s">
        <v>151</v>
      </c>
      <c r="O97" s="32"/>
      <c r="P97" s="69" t="s">
        <v>346</v>
      </c>
    </row>
    <row r="98" spans="1:16" s="5" customFormat="1" ht="15.75" customHeight="1">
      <c r="A98" s="24" t="s">
        <v>89</v>
      </c>
      <c r="B98" s="25" t="s">
        <v>176</v>
      </c>
      <c r="C98" s="32">
        <f t="shared" si="9"/>
        <v>0</v>
      </c>
      <c r="D98" s="32"/>
      <c r="E98" s="32"/>
      <c r="F98" s="32"/>
      <c r="G98" s="26">
        <f t="shared" si="7"/>
        <v>0</v>
      </c>
      <c r="H98" s="33" t="s">
        <v>151</v>
      </c>
      <c r="I98" s="33" t="s">
        <v>151</v>
      </c>
      <c r="J98" s="33" t="s">
        <v>151</v>
      </c>
      <c r="K98" s="33" t="s">
        <v>151</v>
      </c>
      <c r="L98" s="33" t="s">
        <v>151</v>
      </c>
      <c r="M98" s="33" t="s">
        <v>151</v>
      </c>
      <c r="N98" s="33" t="s">
        <v>151</v>
      </c>
      <c r="O98" s="25"/>
      <c r="P98" s="64" t="s">
        <v>347</v>
      </c>
    </row>
    <row r="103" spans="1:16" ht="15">
      <c r="A103" s="3"/>
      <c r="B103" s="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6" spans="1:16" ht="15">
      <c r="A106" s="3"/>
      <c r="B106" s="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10" spans="1:16" ht="15">
      <c r="A110" s="3"/>
      <c r="B110" s="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</sheetData>
  <sheetProtection/>
  <autoFilter ref="A6:P98"/>
  <mergeCells count="21">
    <mergeCell ref="J4:J5"/>
    <mergeCell ref="A3:A5"/>
    <mergeCell ref="P3:P5"/>
    <mergeCell ref="I4:I5"/>
    <mergeCell ref="K4:K5"/>
    <mergeCell ref="M4:M5"/>
    <mergeCell ref="A1:P1"/>
    <mergeCell ref="C4:C5"/>
    <mergeCell ref="D4:D5"/>
    <mergeCell ref="M3:N3"/>
    <mergeCell ref="E4:E5"/>
    <mergeCell ref="H3:H5"/>
    <mergeCell ref="I3:J3"/>
    <mergeCell ref="A2:P2"/>
    <mergeCell ref="G4:G5"/>
    <mergeCell ref="F4:F5"/>
    <mergeCell ref="K3:L3"/>
    <mergeCell ref="N4:N5"/>
    <mergeCell ref="C3:G3"/>
    <mergeCell ref="L4:L5"/>
    <mergeCell ref="O3:O5"/>
  </mergeCells>
  <dataValidations count="3">
    <dataValidation type="list" allowBlank="1" showInputMessage="1" showErrorMessage="1" sqref="D38:F45 D70:F75 D55:F68 D47:F53 D26:F36 D7:F24 D77:F77 D88:F98 D78:F80 D81:F86">
      <formula1>"0,5"</formula1>
    </dataValidation>
    <dataValidation type="list" allowBlank="1" showInputMessage="1" showErrorMessage="1" sqref="B25 B6 B54 B46 B37 B69 B76 B87">
      <formula1>$B$4:$B$4</formula1>
    </dataValidation>
    <dataValidation type="list" allowBlank="1" showInputMessage="1" showErrorMessage="1" sqref="B38:B45 B7:B24 B47:B53 B26:B36 B55:B68 B70:B75 B77 B88:B98 B78:B80 B81:B86">
      <formula1>$B$4:$B$5</formula1>
    </dataValidation>
  </dataValidations>
  <hyperlinks>
    <hyperlink ref="P9" r:id="rId1" display="http://dtf.avo.ru/obsestvennyj-sovet"/>
    <hyperlink ref="P12" r:id="rId2" display="http://admoblkaluga.ru/sub/finan/sovet/plan.php"/>
    <hyperlink ref="P14" r:id="rId3" display="http://adm.rkursk.ru/index.php?id=405"/>
    <hyperlink ref="P18" r:id="rId4" display="http://minfin.ryazangov.ru/department/ob_sov/"/>
    <hyperlink ref="P19" r:id="rId5" display="http://www.finsmol.ru/council"/>
    <hyperlink ref="P24" r:id="rId6" display="http://findep.mos.ru/"/>
    <hyperlink ref="P27" r:id="rId7" display="http://minfin.rkomi.ru/page/9576/"/>
    <hyperlink ref="P30" r:id="rId8" display="http://www.minfin39.ru/index.php"/>
    <hyperlink ref="P32" r:id="rId9" display="http://minfin.gov-murman.ru/activities/public_council/work/"/>
    <hyperlink ref="P33" r:id="rId10" display="http://novkfo.ru/%D0%BE%D0%B1%D1%89%D0%B5%D1%81%D1%82%D0%B2%D0%B5%D0%BD%D0%BD%D1%8B%D0%B9_%D1%81%D0%BE%D0%B2%D0%B5%D1%82/"/>
    <hyperlink ref="P35" r:id="rId11" display="https://fincom.gov.spb.ru/committees/about/public-council/1/1"/>
    <hyperlink ref="P36" r:id="rId12" display="http://dfei.adm-nao.ru/obshaya-informaciya/informaciya-o-koordinacionnyh-soveshatelnyh-ekspertnyh-organah-sozdann/"/>
    <hyperlink ref="P44" r:id="rId13" display="http://www.minfin.donland.ru/ob_sovet"/>
    <hyperlink ref="P49" r:id="rId14" display="http://www.pravitelstvokbr.ru/oigv/minfin/obshchestvennyy_sovet.php"/>
    <hyperlink ref="P51" r:id="rId15" display="http://mfrno-a.ru/Obschestv_sovet.php"/>
    <hyperlink ref="P56" r:id="rId16" display="http://mari-el.gov.ru/minfin/Pages/Osovet.aspx"/>
    <hyperlink ref="P57" r:id="rId17" display="http://www.minfinrm.ru/pub-sovet/"/>
    <hyperlink ref="P60" r:id="rId18" display="http://minfin.cap.ru/"/>
    <hyperlink ref="P61" r:id="rId19" display="http://mfin.permkrai.ru/sow/osminfin/2015/"/>
    <hyperlink ref="P63" r:id="rId20" display="http://mf.nnov.ru/index.php?option=com_k2&amp;view=itemlist&amp;layout=category&amp;task=category&amp;id=181&amp;Itemid=561"/>
    <hyperlink ref="P65" r:id="rId21" display="http://finance.pnzreg.ru/about/obsovet/"/>
    <hyperlink ref="P66" r:id="rId22" display="http://minfin-samara.ru/ekspertno-konsultativnyj-sovet-obshh/"/>
    <hyperlink ref="P70" r:id="rId23" display="http://www.finupr.kurganobl.ru/index.php?test=obsovet"/>
    <hyperlink ref="P71" r:id="rId24" display="http://minfin.midural.ru/document/category/94#document_list"/>
    <hyperlink ref="P72" r:id="rId25" display="http://admtyumen.ru/ogv_ru/gov/administrative/finance_department.htm"/>
    <hyperlink ref="P73" r:id="rId26" display="http://minfin74.ru/mAbout/advisory.php"/>
    <hyperlink ref="P74" r:id="rId27" display="http://www.depfin.admhmao.ru/koordinatsionnye-i-soveshchatelnye-organy/"/>
    <hyperlink ref="P75" r:id="rId28" display="http://www.yamalfin.ru/index.php?option=com_content&amp;view=category&amp;id=108&amp;Itemid=97"/>
    <hyperlink ref="P88" r:id="rId29" display="http://egov-buryatia.ru/minfin/activities/obshchestvennyy-sovet-pri-ministerstve-finansov-respubliki-buryatiya/"/>
    <hyperlink ref="P80" r:id="rId30" display="http://fin22.ru/opinion/ob-sovet/"/>
    <hyperlink ref="P90" r:id="rId31" display="http://xn--h1aakfb4b.xn--80aaaac8algcbgbck3fl0q.xn--p1ai/"/>
    <hyperlink ref="P81" r:id="rId32" display="http://minfin.krskstate.ru/social"/>
    <hyperlink ref="P82" r:id="rId33" display="http://www.gfu.ru/sovet/"/>
    <hyperlink ref="P92" r:id="rId34" display="http://primorsky.ru/authorities/executive-agencies/departments/finance/"/>
    <hyperlink ref="P94" r:id="rId35" display="http://www.fin.amurobl.ru/deyatelnost/obshchestvennyy-sovet-pri-ministerstve-finansov-amurskoy-oblasti/"/>
    <hyperlink ref="P58" r:id="rId36" display="http://minfin.tatarstan.ru/rus/obshchestvenniy-sovet.htm"/>
    <hyperlink ref="P95" r:id="rId37" display="http://minfin.49gov.ru/depart/coordinating/"/>
    <hyperlink ref="P34" r:id="rId38" display="http://finance.pskov.ru/ob-upravlenii/obshchestvennyy-sovet-pri-gosudarstvennom-finansovom-upravlenii-pskovskoy-oblasti"/>
    <hyperlink ref="P23" r:id="rId39" display="http://narod.yarregion.ru/service/obschestvennye-sovety/spisok-sovetov/departament-finansov/"/>
    <hyperlink ref="P13" r:id="rId40" display="http://depfin.adm44.ru/Departament/obsov/index.aspx"/>
    <hyperlink ref="P67" r:id="rId41" display="http://saratov.ifinmon.ru/index.php/byudzhet-dlya-grazhdan/obscestvennii-sovet/"/>
    <hyperlink ref="P42" r:id="rId42" display="https://minfin.astrobl.ru/site-page/obshchestvennyy-sovet"/>
    <hyperlink ref="P68" r:id="rId43" display="http://ufo.ulntc.ru/index.php?mgf=sovet&amp;slep=net"/>
    <hyperlink ref="P41" r:id="rId44" display="http://www.minfinkubani.ru/about/advisory_bodies/public_council/index.php"/>
    <hyperlink ref="P77" r:id="rId45" display="http://www.minfin-altai.ru/about/deyatelnost/public-council.php"/>
    <hyperlink ref="P10" r:id="rId46" display="http://www.gfu.vrn.ru/region/soveshchatelnye-organy/obshchestvennyy-sovet.php"/>
    <hyperlink ref="P15" r:id="rId47" display="http://ufin48.ru/Menu/Page/1"/>
    <hyperlink ref="P26" r:id="rId48" display="http://minfin.karelia.ru/obcshestvennyj-sovet/"/>
    <hyperlink ref="P29" r:id="rId49" display="http://df.gov35.ru/deyatelnost/obshchestvennyy-sovet/sostav-obshchestvennogo-soveta.php"/>
    <hyperlink ref="P38" r:id="rId50" display="http://www.minfin01-maykop.ru/Menu/Page/170"/>
    <hyperlink ref="P43" r:id="rId51" display="http://volgafin.volganet.ru/coordination/meeting/protocols/"/>
    <hyperlink ref="P47" r:id="rId52" display="http://minfin.e-dag.ru/o-nas/koordinatsionnye-i-soveshchatelnye-organy"/>
    <hyperlink ref="P52" r:id="rId53" display="http://www.minfinchr.ru/obshchestvennyj-sovet-pri-ministerstve"/>
    <hyperlink ref="P53" r:id="rId54" display="http://www.mfsk.ru/main/obschestv_sovet"/>
    <hyperlink ref="P59" r:id="rId55" display="http://www.mfur.ru/activities/ob_sovet/"/>
    <hyperlink ref="P62" r:id="rId56" display="http://www.minfin.kirov.ru/o-departamente-finansov/public_counciil/"/>
    <hyperlink ref="P64" r:id="rId57" display="http://minfin.orb.ru/%d0%be%d0%b1%d1%89%d0%b5%d1%81%d1%82%d0%b2%d0%b5%d0%bd%d0%bd%d1%8b%d0%b9-%d1%81%d0%be%d0%b2%d0%b5%d1%82/"/>
    <hyperlink ref="P83" r:id="rId58" display="http://www.ofukem.ru/content/blogcategory/158/180/"/>
    <hyperlink ref="P85" r:id="rId59" display="http://mf.omskportal.ru/ru/RegionalPublicAuthorities/executivelist/MF/obshsovet.html"/>
    <hyperlink ref="P91" r:id="rId60" display="http://www.kamgov.ru/minfin/sostav-obsestvennogo-soveta-pri-ministerstve-finansov-kamcatskogo-kraa"/>
    <hyperlink ref="P17" r:id="rId61" display="http://orel-region.ru/index.php?head=6&amp;part=73&amp;unit=3&amp;op=1"/>
    <hyperlink ref="P40" r:id="rId62" display="https://minfin.rk.gov.ru/ru/structure/251"/>
    <hyperlink ref="P45" r:id="rId63" display="http://www.ob.sev.gov.ru/dokumenty/obshchestvennyj-sovet"/>
    <hyperlink ref="P21" r:id="rId64" display="http://www.tverfin.ru/obshchestvennyy-sovet/pravovye-osnovy/index.php"/>
    <hyperlink ref="P31" r:id="rId65" display="http://finance.lenobl.ru/"/>
    <hyperlink ref="P39" r:id="rId66" display="http://minfin.kalmregion.ru/deyatelnost/obshchestvennyy-sovet/"/>
    <hyperlink ref="P84" r:id="rId67" display="http://mfnso.nso.ru/page/2198"/>
    <hyperlink ref="P93" r:id="rId68" display="https://minfin.khabkrai.ru/portal/Menu/Page/468"/>
    <hyperlink ref="P78" r:id="rId69" display="http://www.minfintuva.ru/otkrytoe-ministerstvo/obshhestvennyj-sovet-pri-ministerstve-finansov-respubliki-tyva/"/>
    <hyperlink ref="P11" r:id="rId70" display="http://df.ivanovoobl.ru/departament/obshchestvennyy-sovet/"/>
    <hyperlink ref="P86" r:id="rId71" display="http://www.findep.org/obshestvenniy-sovet.html"/>
    <hyperlink ref="P28" r:id="rId72" display="https://dvinaland.ru/gov/executive/minestry_of_finance/public_council/"/>
    <hyperlink ref="P16" r:id="rId73" display="http://mef.mosreg.ru/ov/obschestvennyy-sovet"/>
    <hyperlink ref="P20" r:id="rId74" display="http://fin.tmbreg.ru/6228/7517.html"/>
    <hyperlink ref="P96" r:id="rId75" display="https://openbudget.sakhminfin.ru/Menu/Page/535"/>
  </hyperlinks>
  <printOptions/>
  <pageMargins left="0.5118110236220472" right="0.5118110236220472" top="0.5511811023622047" bottom="0.5511811023622047" header="0.31496062992125984" footer="0.31496062992125984"/>
  <pageSetup fitToHeight="3" fitToWidth="2" horizontalDpi="600" verticalDpi="600" orientation="landscape" paperSize="9" scale="80" r:id="rId76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2019-02-05T06:53:08Z</cp:lastPrinted>
  <dcterms:created xsi:type="dcterms:W3CDTF">2014-03-12T05:40:39Z</dcterms:created>
  <dcterms:modified xsi:type="dcterms:W3CDTF">2019-03-15T15:00:48Z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