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Центр межбюджетных отношений\Рейтинг открытости\III этап\На сайт\"/>
    </mc:Choice>
  </mc:AlternateContent>
  <bookViews>
    <workbookView xWindow="120" yWindow="1995" windowWidth="19440" windowHeight="9390"/>
  </bookViews>
  <sheets>
    <sheet name="Рейтинг (раздел 11)" sheetId="55" r:id="rId1"/>
    <sheet name=" Оценка (раздел 11)" sheetId="12" r:id="rId2"/>
    <sheet name="Методика (раздел 11)" sheetId="31" r:id="rId3"/>
    <sheet name="11.1" sheetId="14" r:id="rId4"/>
    <sheet name="11.2" sheetId="33" r:id="rId5"/>
    <sheet name="11.3" sheetId="50" r:id="rId6"/>
    <sheet name="11.4" sheetId="51" r:id="rId7"/>
  </sheets>
  <definedNames>
    <definedName name="_xlnm._FilterDatabase" localSheetId="3" hidden="1">'11.1'!$A$8:$H$8</definedName>
    <definedName name="_xlnm._FilterDatabase" localSheetId="4" hidden="1">'11.2'!$A$17:$N$110</definedName>
    <definedName name="_xlnm._FilterDatabase" localSheetId="5" hidden="1">'11.3'!$A$8:$I$102</definedName>
    <definedName name="_xlnm._FilterDatabase" localSheetId="6" hidden="1">'11.4'!$A$17:$N$17</definedName>
    <definedName name="_xlnm.Print_Titles" localSheetId="1">' Оценка (раздел 11)'!$A:$A,' Оценка (раздел 11)'!$3:$4</definedName>
    <definedName name="_xlnm.Print_Titles" localSheetId="3">'11.1'!$4:$7</definedName>
    <definedName name="_xlnm.Print_Titles" localSheetId="4">'11.2'!$9:$16</definedName>
    <definedName name="_xlnm.Print_Titles" localSheetId="5">'11.3'!$4:$7</definedName>
    <definedName name="_xlnm.Print_Titles" localSheetId="6">'11.4'!$9:$16</definedName>
    <definedName name="_xlnm.Print_Titles" localSheetId="0">'Рейтинг (раздел 11)'!$A:$A,'Рейтинг (раздел 11)'!$3:$4</definedName>
    <definedName name="_xlnm.Print_Area" localSheetId="3">'11.1'!$A$1:$H$101</definedName>
    <definedName name="_xlnm.Print_Area" localSheetId="4">'11.2'!$A$1:$N$110</definedName>
    <definedName name="_xlnm.Print_Area" localSheetId="5">'11.3'!$A$1:$I$101</definedName>
    <definedName name="_xlnm.Print_Area" localSheetId="6">'11.4'!$A$1:$N$110</definedName>
  </definedNames>
  <calcPr calcId="152511"/>
</workbook>
</file>

<file path=xl/calcChain.xml><?xml version="1.0" encoding="utf-8"?>
<calcChain xmlns="http://schemas.openxmlformats.org/spreadsheetml/2006/main">
  <c r="B8" i="12" l="1"/>
  <c r="B9" i="12"/>
  <c r="B10" i="12"/>
  <c r="B11" i="12"/>
  <c r="B12" i="12"/>
  <c r="B13" i="12"/>
  <c r="B14" i="12"/>
  <c r="B15" i="12"/>
  <c r="B16" i="12"/>
  <c r="B17" i="12"/>
  <c r="B18" i="12"/>
  <c r="B19" i="12"/>
  <c r="B20" i="12"/>
  <c r="B21" i="12"/>
  <c r="B22" i="12"/>
  <c r="B23" i="12"/>
  <c r="B24" i="12"/>
  <c r="B26" i="12"/>
  <c r="B27" i="12"/>
  <c r="B28" i="12"/>
  <c r="B29" i="12"/>
  <c r="B30" i="12"/>
  <c r="B31" i="12"/>
  <c r="B32" i="12"/>
  <c r="B33" i="12"/>
  <c r="B34" i="12"/>
  <c r="B35" i="12"/>
  <c r="B36" i="12"/>
  <c r="B38" i="12"/>
  <c r="B39" i="12"/>
  <c r="B40" i="12"/>
  <c r="B41" i="12"/>
  <c r="B42" i="12"/>
  <c r="B43" i="12"/>
  <c r="B45" i="12"/>
  <c r="B46" i="12"/>
  <c r="B47" i="12"/>
  <c r="B48" i="12"/>
  <c r="B49" i="12"/>
  <c r="B50" i="12"/>
  <c r="B51" i="12"/>
  <c r="B53" i="12"/>
  <c r="B54" i="12"/>
  <c r="B55" i="12"/>
  <c r="B56" i="12"/>
  <c r="B57" i="12"/>
  <c r="B58" i="12"/>
  <c r="B59" i="12"/>
  <c r="B60" i="12"/>
  <c r="B61" i="12"/>
  <c r="B62" i="12"/>
  <c r="B63" i="12"/>
  <c r="B64" i="12"/>
  <c r="B65" i="12"/>
  <c r="B66" i="12"/>
  <c r="B68" i="12"/>
  <c r="B69" i="12"/>
  <c r="B70" i="12"/>
  <c r="B71" i="12"/>
  <c r="B72" i="12"/>
  <c r="B73" i="12"/>
  <c r="B75" i="12"/>
  <c r="B76" i="12"/>
  <c r="B77" i="12"/>
  <c r="B78" i="12"/>
  <c r="B79" i="12"/>
  <c r="B80" i="12"/>
  <c r="B81" i="12"/>
  <c r="B82" i="12"/>
  <c r="B83" i="12"/>
  <c r="B84" i="12"/>
  <c r="B85" i="12"/>
  <c r="B86" i="12"/>
  <c r="B88" i="12"/>
  <c r="B89" i="12"/>
  <c r="B90" i="12"/>
  <c r="B91" i="12"/>
  <c r="B92" i="12"/>
  <c r="B93" i="12"/>
  <c r="B94" i="12"/>
  <c r="B95" i="12"/>
  <c r="B96" i="12"/>
  <c r="B98" i="12"/>
  <c r="B99" i="12"/>
  <c r="B7" i="12"/>
  <c r="B7" i="55"/>
  <c r="B8" i="55"/>
  <c r="B9" i="55"/>
  <c r="B10" i="55"/>
  <c r="B11" i="55"/>
  <c r="B12" i="55"/>
  <c r="B13" i="55"/>
  <c r="B14" i="55"/>
  <c r="B15" i="55"/>
  <c r="B16" i="55"/>
  <c r="B17" i="55"/>
  <c r="B18" i="55"/>
  <c r="B19" i="55"/>
  <c r="B20" i="55"/>
  <c r="B21" i="55"/>
  <c r="B22" i="55"/>
  <c r="B23" i="55"/>
  <c r="B24" i="55"/>
  <c r="B25" i="55"/>
  <c r="B26" i="55"/>
  <c r="B27" i="55"/>
  <c r="B28" i="55"/>
  <c r="B29" i="55"/>
  <c r="B30" i="55"/>
  <c r="B31" i="55"/>
  <c r="B32" i="55"/>
  <c r="B33" i="55"/>
  <c r="B34" i="55"/>
  <c r="B35" i="55"/>
  <c r="B36" i="55"/>
  <c r="B37" i="55"/>
  <c r="B38" i="55"/>
  <c r="B39" i="55"/>
  <c r="B40" i="55"/>
  <c r="B41" i="55"/>
  <c r="B42" i="55"/>
  <c r="B43" i="55"/>
  <c r="B44" i="55"/>
  <c r="B45" i="55"/>
  <c r="B46" i="55"/>
  <c r="B47" i="55"/>
  <c r="B48" i="55"/>
  <c r="B49" i="55"/>
  <c r="B50" i="55"/>
  <c r="B51" i="55"/>
  <c r="B52" i="55"/>
  <c r="B53" i="55"/>
  <c r="B54" i="55"/>
  <c r="B55" i="55"/>
  <c r="B56" i="55"/>
  <c r="B57" i="55"/>
  <c r="B58" i="55"/>
  <c r="B59" i="55"/>
  <c r="B60" i="55"/>
  <c r="B61" i="55"/>
  <c r="B62" i="55"/>
  <c r="B63" i="55"/>
  <c r="B64" i="55"/>
  <c r="B65" i="55"/>
  <c r="B66" i="55"/>
  <c r="B67" i="55"/>
  <c r="B68" i="55"/>
  <c r="B69" i="55"/>
  <c r="B70" i="55"/>
  <c r="B71" i="55"/>
  <c r="B72" i="55"/>
  <c r="B73" i="55"/>
  <c r="B74" i="55"/>
  <c r="B75" i="55"/>
  <c r="B76" i="55"/>
  <c r="B77" i="55"/>
  <c r="B78" i="55"/>
  <c r="B79" i="55"/>
  <c r="B80" i="55"/>
  <c r="B81" i="55"/>
  <c r="B82" i="55"/>
  <c r="B83" i="55"/>
  <c r="B84" i="55"/>
  <c r="B85" i="55"/>
  <c r="B86" i="55"/>
  <c r="B87" i="55"/>
  <c r="B88" i="55"/>
  <c r="B89" i="55"/>
  <c r="B90" i="55"/>
  <c r="B6" i="55"/>
  <c r="G90" i="55"/>
  <c r="F90" i="55"/>
  <c r="C90" i="55" s="1"/>
  <c r="E90" i="55"/>
  <c r="D90" i="55"/>
  <c r="G80" i="55"/>
  <c r="F80" i="55"/>
  <c r="E80" i="55"/>
  <c r="D80" i="55"/>
  <c r="G79" i="55"/>
  <c r="F79" i="55"/>
  <c r="E79" i="55"/>
  <c r="D79" i="55"/>
  <c r="G25" i="55"/>
  <c r="F25" i="55"/>
  <c r="E25" i="55"/>
  <c r="D25" i="55"/>
  <c r="G24" i="55"/>
  <c r="F24" i="55"/>
  <c r="E24" i="55"/>
  <c r="D24" i="55"/>
  <c r="G42" i="55"/>
  <c r="F42" i="55"/>
  <c r="E42" i="55"/>
  <c r="D42" i="55"/>
  <c r="G41" i="55"/>
  <c r="F41" i="55"/>
  <c r="E41" i="55"/>
  <c r="D41" i="55"/>
  <c r="G40" i="55"/>
  <c r="F40" i="55"/>
  <c r="C40" i="55" s="1"/>
  <c r="E40" i="55"/>
  <c r="D40" i="55"/>
  <c r="G89" i="55"/>
  <c r="F89" i="55"/>
  <c r="E89" i="55"/>
  <c r="D89" i="55"/>
  <c r="G39" i="55"/>
  <c r="F39" i="55"/>
  <c r="E39" i="55"/>
  <c r="D39" i="55"/>
  <c r="G50" i="55"/>
  <c r="F50" i="55"/>
  <c r="E50" i="55"/>
  <c r="D50" i="55"/>
  <c r="G11" i="55"/>
  <c r="F11" i="55"/>
  <c r="E11" i="55"/>
  <c r="D11" i="55"/>
  <c r="G9" i="55"/>
  <c r="F9" i="55"/>
  <c r="E9" i="55"/>
  <c r="D9" i="55"/>
  <c r="G59" i="55"/>
  <c r="F59" i="55"/>
  <c r="E59" i="55"/>
  <c r="D59" i="55"/>
  <c r="G88" i="55"/>
  <c r="F88" i="55"/>
  <c r="E88" i="55"/>
  <c r="D88" i="55"/>
  <c r="G31" i="55"/>
  <c r="F31" i="55"/>
  <c r="E31" i="55"/>
  <c r="D31" i="55"/>
  <c r="G21" i="55"/>
  <c r="F21" i="55"/>
  <c r="E21" i="55"/>
  <c r="D21" i="55"/>
  <c r="G87" i="55"/>
  <c r="F87" i="55"/>
  <c r="E87" i="55"/>
  <c r="D87" i="55"/>
  <c r="G38" i="55"/>
  <c r="F38" i="55"/>
  <c r="E38" i="55"/>
  <c r="D38" i="55"/>
  <c r="G49" i="55"/>
  <c r="F49" i="55"/>
  <c r="E49" i="55"/>
  <c r="D49" i="55"/>
  <c r="G37" i="55"/>
  <c r="F37" i="55"/>
  <c r="E37" i="55"/>
  <c r="D37" i="55"/>
  <c r="G30" i="55"/>
  <c r="F30" i="55"/>
  <c r="E30" i="55"/>
  <c r="D30" i="55"/>
  <c r="G78" i="55"/>
  <c r="F78" i="55"/>
  <c r="E78" i="55"/>
  <c r="D78" i="55"/>
  <c r="G20" i="55"/>
  <c r="F20" i="55"/>
  <c r="C20" i="55" s="1"/>
  <c r="E20" i="55"/>
  <c r="D20" i="55"/>
  <c r="G19" i="55"/>
  <c r="F19" i="55"/>
  <c r="E19" i="55"/>
  <c r="D19" i="55"/>
  <c r="G36" i="55"/>
  <c r="F36" i="55"/>
  <c r="E36" i="55"/>
  <c r="D36" i="55"/>
  <c r="G35" i="55"/>
  <c r="F35" i="55"/>
  <c r="E35" i="55"/>
  <c r="D35" i="55"/>
  <c r="G18" i="55"/>
  <c r="F18" i="55"/>
  <c r="E18" i="55"/>
  <c r="D18" i="55"/>
  <c r="G77" i="55"/>
  <c r="F77" i="55"/>
  <c r="E77" i="55"/>
  <c r="D77" i="55"/>
  <c r="G17" i="55"/>
  <c r="F17" i="55"/>
  <c r="E17" i="55"/>
  <c r="D17" i="55"/>
  <c r="G58" i="55"/>
  <c r="F58" i="55"/>
  <c r="E58" i="55"/>
  <c r="D58" i="55"/>
  <c r="G86" i="55"/>
  <c r="F86" i="55"/>
  <c r="E86" i="55"/>
  <c r="D86" i="55"/>
  <c r="G16" i="55"/>
  <c r="F16" i="55"/>
  <c r="E16" i="55"/>
  <c r="D16" i="55"/>
  <c r="G8" i="55"/>
  <c r="F8" i="55"/>
  <c r="E8" i="55"/>
  <c r="D8" i="55"/>
  <c r="G29" i="55"/>
  <c r="F29" i="55"/>
  <c r="E29" i="55"/>
  <c r="D29" i="55"/>
  <c r="G48" i="55"/>
  <c r="F48" i="55"/>
  <c r="E48" i="55"/>
  <c r="D48" i="55"/>
  <c r="G57" i="55"/>
  <c r="F57" i="55"/>
  <c r="E57" i="55"/>
  <c r="D57" i="55"/>
  <c r="G22" i="55"/>
  <c r="F22" i="55"/>
  <c r="E22" i="55"/>
  <c r="D22" i="55"/>
  <c r="G15" i="55"/>
  <c r="F15" i="55"/>
  <c r="E15" i="55"/>
  <c r="D15" i="55"/>
  <c r="G85" i="55"/>
  <c r="F85" i="55"/>
  <c r="E85" i="55"/>
  <c r="D85" i="55"/>
  <c r="G76" i="55"/>
  <c r="F76" i="55"/>
  <c r="E76" i="55"/>
  <c r="D76" i="55"/>
  <c r="G84" i="55"/>
  <c r="F84" i="55"/>
  <c r="E84" i="55"/>
  <c r="D84" i="55"/>
  <c r="G34" i="55"/>
  <c r="F34" i="55"/>
  <c r="E34" i="55"/>
  <c r="D34" i="55"/>
  <c r="G7" i="55"/>
  <c r="F7" i="55"/>
  <c r="E7" i="55"/>
  <c r="D7" i="55"/>
  <c r="G75" i="55"/>
  <c r="F75" i="55"/>
  <c r="E75" i="55"/>
  <c r="D75" i="55"/>
  <c r="G56" i="55"/>
  <c r="F56" i="55"/>
  <c r="E56" i="55"/>
  <c r="D56" i="55"/>
  <c r="G74" i="55"/>
  <c r="F74" i="55"/>
  <c r="E74" i="55"/>
  <c r="D74" i="55"/>
  <c r="G73" i="55"/>
  <c r="F73" i="55"/>
  <c r="E73" i="55"/>
  <c r="D73" i="55"/>
  <c r="G83" i="55"/>
  <c r="F83" i="55"/>
  <c r="E83" i="55"/>
  <c r="D83" i="55"/>
  <c r="G60" i="55"/>
  <c r="F60" i="55"/>
  <c r="E60" i="55"/>
  <c r="D60" i="55"/>
  <c r="G55" i="55"/>
  <c r="F55" i="55"/>
  <c r="E55" i="55"/>
  <c r="D55" i="55"/>
  <c r="G28" i="55"/>
  <c r="F28" i="55"/>
  <c r="E28" i="55"/>
  <c r="D28" i="55"/>
  <c r="G54" i="55"/>
  <c r="F54" i="55"/>
  <c r="E54" i="55"/>
  <c r="D54" i="55"/>
  <c r="G6" i="55"/>
  <c r="F6" i="55"/>
  <c r="E6" i="55"/>
  <c r="D6" i="55"/>
  <c r="G27" i="55"/>
  <c r="F27" i="55"/>
  <c r="E27" i="55"/>
  <c r="D27" i="55"/>
  <c r="G10" i="55"/>
  <c r="F10" i="55"/>
  <c r="E10" i="55"/>
  <c r="D10" i="55"/>
  <c r="G47" i="55"/>
  <c r="F47" i="55"/>
  <c r="E47" i="55"/>
  <c r="D47" i="55"/>
  <c r="G72" i="55"/>
  <c r="F72" i="55"/>
  <c r="E72" i="55"/>
  <c r="D72" i="55"/>
  <c r="G82" i="55"/>
  <c r="F82" i="55"/>
  <c r="E82" i="55"/>
  <c r="D82" i="55"/>
  <c r="G33" i="55"/>
  <c r="F33" i="55"/>
  <c r="E33" i="55"/>
  <c r="D33" i="55"/>
  <c r="G12" i="55"/>
  <c r="F12" i="55"/>
  <c r="E12" i="55"/>
  <c r="D12" i="55"/>
  <c r="G53" i="55"/>
  <c r="F53" i="55"/>
  <c r="E53" i="55"/>
  <c r="D53" i="55"/>
  <c r="G81" i="55"/>
  <c r="F81" i="55"/>
  <c r="E81" i="55"/>
  <c r="D81" i="55"/>
  <c r="G26" i="55"/>
  <c r="F26" i="55"/>
  <c r="E26" i="55"/>
  <c r="D26" i="55"/>
  <c r="G71" i="55"/>
  <c r="F71" i="55"/>
  <c r="E71" i="55"/>
  <c r="D71" i="55"/>
  <c r="G70" i="55"/>
  <c r="F70" i="55"/>
  <c r="E70" i="55"/>
  <c r="D70" i="55"/>
  <c r="G69" i="55"/>
  <c r="F69" i="55"/>
  <c r="E69" i="55"/>
  <c r="D69" i="55"/>
  <c r="G52" i="55"/>
  <c r="F52" i="55"/>
  <c r="E52" i="55"/>
  <c r="D52" i="55"/>
  <c r="G68" i="55"/>
  <c r="F68" i="55"/>
  <c r="E68" i="55"/>
  <c r="D68" i="55"/>
  <c r="G46" i="55"/>
  <c r="F46" i="55"/>
  <c r="E46" i="55"/>
  <c r="D46" i="55"/>
  <c r="G67" i="55"/>
  <c r="F67" i="55"/>
  <c r="E67" i="55"/>
  <c r="D67" i="55"/>
  <c r="G23" i="55"/>
  <c r="F23" i="55"/>
  <c r="E23" i="55"/>
  <c r="D23" i="55"/>
  <c r="G66" i="55"/>
  <c r="F66" i="55"/>
  <c r="E66" i="55"/>
  <c r="D66" i="55"/>
  <c r="G45" i="55"/>
  <c r="F45" i="55"/>
  <c r="E45" i="55"/>
  <c r="D45" i="55"/>
  <c r="G65" i="55"/>
  <c r="F65" i="55"/>
  <c r="E65" i="55"/>
  <c r="D65" i="55"/>
  <c r="G14" i="55"/>
  <c r="F14" i="55"/>
  <c r="E14" i="55"/>
  <c r="D14" i="55"/>
  <c r="G32" i="55"/>
  <c r="F32" i="55"/>
  <c r="E32" i="55"/>
  <c r="D32" i="55"/>
  <c r="G44" i="55"/>
  <c r="F44" i="55"/>
  <c r="E44" i="55"/>
  <c r="D44" i="55"/>
  <c r="G64" i="55"/>
  <c r="F64" i="55"/>
  <c r="E64" i="55"/>
  <c r="D64" i="55"/>
  <c r="G63" i="55"/>
  <c r="F63" i="55"/>
  <c r="E63" i="55"/>
  <c r="D63" i="55"/>
  <c r="G62" i="55"/>
  <c r="F62" i="55"/>
  <c r="E62" i="55"/>
  <c r="D62" i="55"/>
  <c r="C62" i="55"/>
  <c r="G43" i="55"/>
  <c r="F43" i="55"/>
  <c r="E43" i="55"/>
  <c r="D43" i="55"/>
  <c r="G13" i="55"/>
  <c r="F13" i="55"/>
  <c r="E13" i="55"/>
  <c r="D13" i="55"/>
  <c r="C13" i="55" s="1"/>
  <c r="G61" i="55"/>
  <c r="F61" i="55"/>
  <c r="E61" i="55"/>
  <c r="D61" i="55"/>
  <c r="C61" i="55" s="1"/>
  <c r="G51" i="55"/>
  <c r="F51" i="55"/>
  <c r="E51" i="55"/>
  <c r="D51" i="55"/>
  <c r="C5" i="55"/>
  <c r="G3" i="55"/>
  <c r="F3" i="55"/>
  <c r="E3" i="55"/>
  <c r="D3" i="55"/>
  <c r="C85" i="55" l="1"/>
  <c r="C19" i="55"/>
  <c r="C83" i="55"/>
  <c r="C7" i="55"/>
  <c r="C46" i="55"/>
  <c r="C68" i="55"/>
  <c r="C71" i="55"/>
  <c r="C51" i="55"/>
  <c r="C56" i="55"/>
  <c r="C89" i="55"/>
  <c r="C27" i="55"/>
  <c r="C54" i="55"/>
  <c r="C55" i="55"/>
  <c r="C57" i="55"/>
  <c r="C16" i="55"/>
  <c r="C31" i="55"/>
  <c r="C59" i="55"/>
  <c r="C39" i="55"/>
  <c r="C23" i="55"/>
  <c r="C75" i="55"/>
  <c r="C17" i="55"/>
  <c r="C36" i="55"/>
  <c r="C14" i="55"/>
  <c r="C10" i="55"/>
  <c r="C32" i="55"/>
  <c r="C53" i="55"/>
  <c r="C84" i="55"/>
  <c r="C76" i="55"/>
  <c r="C21" i="55"/>
  <c r="C43" i="55"/>
  <c r="C64" i="55"/>
  <c r="C45" i="55"/>
  <c r="C12" i="55"/>
  <c r="C72" i="55"/>
  <c r="C6" i="55"/>
  <c r="C28" i="55"/>
  <c r="C60" i="55"/>
  <c r="C73" i="55"/>
  <c r="C77" i="55"/>
  <c r="C49" i="55"/>
  <c r="C38" i="55"/>
  <c r="C9" i="55"/>
  <c r="C25" i="55"/>
  <c r="C79" i="55"/>
  <c r="C44" i="55"/>
  <c r="C69" i="55"/>
  <c r="C22" i="55"/>
  <c r="C29" i="55"/>
  <c r="C30" i="55"/>
  <c r="C87" i="55"/>
  <c r="C42" i="55"/>
  <c r="C80" i="55"/>
  <c r="C52" i="55"/>
  <c r="C70" i="55"/>
  <c r="C33" i="55"/>
  <c r="C47" i="55"/>
  <c r="C48" i="55"/>
  <c r="C8" i="55"/>
  <c r="C18" i="55"/>
  <c r="C35" i="55"/>
  <c r="C37" i="55"/>
  <c r="C11" i="55"/>
  <c r="C50" i="55"/>
  <c r="C24" i="55"/>
  <c r="C67" i="55"/>
  <c r="C63" i="55"/>
  <c r="C66" i="55"/>
  <c r="C26" i="55"/>
  <c r="C15" i="55"/>
  <c r="C86" i="55"/>
  <c r="C81" i="55"/>
  <c r="C74" i="55"/>
  <c r="C58" i="55"/>
  <c r="C65" i="55"/>
  <c r="C82" i="55"/>
  <c r="C34" i="55"/>
  <c r="C78" i="55"/>
  <c r="C88" i="55"/>
  <c r="C41" i="55"/>
  <c r="D5" i="12"/>
  <c r="F21" i="50" l="1"/>
  <c r="H21" i="50" s="1"/>
  <c r="J21" i="51" l="1"/>
  <c r="M21" i="51" s="1"/>
  <c r="H21" i="51"/>
  <c r="F12" i="50"/>
  <c r="H12" i="50" s="1"/>
  <c r="H82" i="51" l="1"/>
  <c r="H110" i="51" l="1"/>
  <c r="H68" i="33" l="1"/>
  <c r="J19" i="51" l="1"/>
  <c r="J20" i="51"/>
  <c r="J22" i="51"/>
  <c r="J23" i="51"/>
  <c r="J24" i="51"/>
  <c r="J25" i="51"/>
  <c r="J26" i="51"/>
  <c r="J27" i="51"/>
  <c r="J28" i="51"/>
  <c r="J29" i="51"/>
  <c r="J30" i="51"/>
  <c r="J31" i="51"/>
  <c r="J32" i="51"/>
  <c r="J33" i="51"/>
  <c r="J34" i="51"/>
  <c r="J35" i="51"/>
  <c r="J37" i="51"/>
  <c r="J38" i="51"/>
  <c r="J39" i="51"/>
  <c r="J40" i="51"/>
  <c r="J41" i="51"/>
  <c r="J42" i="51"/>
  <c r="J43" i="51"/>
  <c r="J44" i="51"/>
  <c r="J45" i="51"/>
  <c r="J46" i="51"/>
  <c r="J47" i="51"/>
  <c r="J49" i="51"/>
  <c r="J50" i="51"/>
  <c r="J51" i="51"/>
  <c r="J52" i="51"/>
  <c r="J53" i="51"/>
  <c r="J54" i="51"/>
  <c r="J56" i="51"/>
  <c r="J57" i="51"/>
  <c r="J58" i="51"/>
  <c r="J59" i="51"/>
  <c r="J60" i="51"/>
  <c r="J61" i="51"/>
  <c r="J62" i="51"/>
  <c r="J64" i="51"/>
  <c r="J65" i="51"/>
  <c r="J66" i="51"/>
  <c r="J67" i="51"/>
  <c r="J68" i="51"/>
  <c r="J69" i="51"/>
  <c r="J70" i="51"/>
  <c r="J71" i="51"/>
  <c r="J72" i="51"/>
  <c r="J73" i="51"/>
  <c r="J74" i="51"/>
  <c r="J75" i="51"/>
  <c r="J76" i="51"/>
  <c r="J77" i="51"/>
  <c r="J79" i="51"/>
  <c r="J80" i="51"/>
  <c r="J81" i="51"/>
  <c r="J82" i="51"/>
  <c r="J83" i="51"/>
  <c r="J84" i="51"/>
  <c r="J86" i="51"/>
  <c r="J87" i="51"/>
  <c r="J88" i="51"/>
  <c r="J89" i="51"/>
  <c r="J90" i="51"/>
  <c r="J91" i="51"/>
  <c r="J92" i="51"/>
  <c r="J93" i="51"/>
  <c r="J94" i="51"/>
  <c r="J95" i="51"/>
  <c r="J96" i="51"/>
  <c r="J97" i="51"/>
  <c r="J99" i="51"/>
  <c r="J100" i="51"/>
  <c r="J101" i="51"/>
  <c r="J102" i="51"/>
  <c r="J103" i="51"/>
  <c r="J104" i="51"/>
  <c r="J105" i="51"/>
  <c r="J106" i="51"/>
  <c r="J107" i="51"/>
  <c r="J109" i="51"/>
  <c r="J110" i="51"/>
  <c r="J18" i="51"/>
  <c r="J19" i="33"/>
  <c r="J20" i="33"/>
  <c r="J21" i="33"/>
  <c r="J22" i="33"/>
  <c r="J23" i="33"/>
  <c r="J24" i="33"/>
  <c r="J25" i="33"/>
  <c r="J26" i="33"/>
  <c r="J27" i="33"/>
  <c r="J28" i="33"/>
  <c r="J29" i="33"/>
  <c r="J30" i="33"/>
  <c r="J31" i="33"/>
  <c r="J32" i="33"/>
  <c r="J33" i="33"/>
  <c r="J34" i="33"/>
  <c r="J35" i="33"/>
  <c r="J37" i="33"/>
  <c r="J38" i="33"/>
  <c r="J39" i="33"/>
  <c r="J40" i="33"/>
  <c r="J41" i="33"/>
  <c r="J42" i="33"/>
  <c r="J43" i="33"/>
  <c r="J44" i="33"/>
  <c r="J45" i="33"/>
  <c r="J46" i="33"/>
  <c r="J47" i="33"/>
  <c r="J49" i="33"/>
  <c r="J50" i="33"/>
  <c r="J51" i="33"/>
  <c r="J52" i="33"/>
  <c r="J53" i="33"/>
  <c r="J54" i="33"/>
  <c r="J56" i="33"/>
  <c r="J57" i="33"/>
  <c r="J58" i="33"/>
  <c r="J59" i="33"/>
  <c r="J60" i="33"/>
  <c r="J61" i="33"/>
  <c r="J62" i="33"/>
  <c r="J64" i="33"/>
  <c r="J65" i="33"/>
  <c r="J66" i="33"/>
  <c r="J67" i="33"/>
  <c r="J68" i="33"/>
  <c r="J69" i="33"/>
  <c r="J70" i="33"/>
  <c r="J71" i="33"/>
  <c r="J72" i="33"/>
  <c r="J73" i="33"/>
  <c r="J74" i="33"/>
  <c r="J75" i="33"/>
  <c r="J76" i="33"/>
  <c r="J77" i="33"/>
  <c r="J79" i="33"/>
  <c r="J80" i="33"/>
  <c r="J81" i="33"/>
  <c r="J82" i="33"/>
  <c r="J83" i="33"/>
  <c r="J84" i="33"/>
  <c r="J86" i="33"/>
  <c r="J87" i="33"/>
  <c r="J88" i="33"/>
  <c r="J89" i="33"/>
  <c r="J90" i="33"/>
  <c r="J91" i="33"/>
  <c r="J92" i="33"/>
  <c r="J93" i="33"/>
  <c r="J94" i="33"/>
  <c r="J95" i="33"/>
  <c r="J96" i="33"/>
  <c r="J97" i="33"/>
  <c r="J99" i="33"/>
  <c r="J100" i="33"/>
  <c r="J101" i="33"/>
  <c r="J102" i="33"/>
  <c r="J103" i="33"/>
  <c r="J104" i="33"/>
  <c r="J105" i="33"/>
  <c r="J106" i="33"/>
  <c r="J107" i="33"/>
  <c r="J109" i="33"/>
  <c r="J110" i="33"/>
  <c r="J18" i="33"/>
  <c r="H19" i="33" l="1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7" i="33"/>
  <c r="H38" i="33"/>
  <c r="H39" i="33"/>
  <c r="H40" i="33"/>
  <c r="H41" i="33"/>
  <c r="H42" i="33"/>
  <c r="H43" i="33"/>
  <c r="H44" i="33"/>
  <c r="H45" i="33"/>
  <c r="H46" i="33"/>
  <c r="H47" i="33"/>
  <c r="H49" i="33"/>
  <c r="H50" i="33"/>
  <c r="H51" i="33"/>
  <c r="H52" i="33"/>
  <c r="H53" i="33"/>
  <c r="H54" i="33"/>
  <c r="H56" i="33"/>
  <c r="H57" i="33"/>
  <c r="H59" i="33"/>
  <c r="H60" i="33"/>
  <c r="H61" i="33"/>
  <c r="H62" i="33"/>
  <c r="H64" i="33"/>
  <c r="H65" i="33"/>
  <c r="H66" i="33"/>
  <c r="H67" i="33"/>
  <c r="H69" i="33"/>
  <c r="H70" i="33"/>
  <c r="H71" i="33"/>
  <c r="H72" i="33"/>
  <c r="H73" i="33"/>
  <c r="H74" i="33"/>
  <c r="H75" i="33"/>
  <c r="H76" i="33"/>
  <c r="H77" i="33"/>
  <c r="H79" i="33"/>
  <c r="H80" i="33"/>
  <c r="H81" i="33"/>
  <c r="H82" i="33"/>
  <c r="H83" i="33"/>
  <c r="H84" i="33"/>
  <c r="H86" i="33"/>
  <c r="H87" i="33"/>
  <c r="H88" i="33"/>
  <c r="H89" i="33"/>
  <c r="H90" i="33"/>
  <c r="H91" i="33"/>
  <c r="H92" i="33"/>
  <c r="H93" i="33"/>
  <c r="H94" i="33"/>
  <c r="H95" i="33"/>
  <c r="H96" i="33"/>
  <c r="H97" i="33"/>
  <c r="H99" i="33"/>
  <c r="H100" i="33"/>
  <c r="H101" i="33"/>
  <c r="H103" i="33"/>
  <c r="H104" i="33"/>
  <c r="H105" i="33"/>
  <c r="H106" i="33"/>
  <c r="H107" i="33"/>
  <c r="H109" i="33"/>
  <c r="H110" i="33"/>
  <c r="H18" i="33"/>
  <c r="H19" i="51"/>
  <c r="H20" i="51"/>
  <c r="H22" i="51"/>
  <c r="H23" i="51"/>
  <c r="H24" i="51"/>
  <c r="H25" i="51"/>
  <c r="H26" i="51"/>
  <c r="H27" i="51"/>
  <c r="H28" i="51"/>
  <c r="H29" i="51"/>
  <c r="H30" i="51"/>
  <c r="H31" i="51"/>
  <c r="H32" i="51"/>
  <c r="H33" i="51"/>
  <c r="H34" i="51"/>
  <c r="H35" i="51"/>
  <c r="H37" i="51"/>
  <c r="H38" i="51"/>
  <c r="H39" i="51"/>
  <c r="H40" i="51"/>
  <c r="H41" i="51"/>
  <c r="H42" i="51"/>
  <c r="H43" i="51"/>
  <c r="H44" i="51"/>
  <c r="H45" i="51"/>
  <c r="H46" i="51"/>
  <c r="H47" i="51"/>
  <c r="H49" i="51"/>
  <c r="H50" i="51"/>
  <c r="H51" i="51"/>
  <c r="H52" i="51"/>
  <c r="H53" i="51"/>
  <c r="H54" i="51"/>
  <c r="H56" i="51"/>
  <c r="H57" i="51"/>
  <c r="H58" i="51"/>
  <c r="H59" i="51"/>
  <c r="H60" i="51"/>
  <c r="H61" i="51"/>
  <c r="H62" i="51"/>
  <c r="H64" i="51"/>
  <c r="H65" i="51"/>
  <c r="H66" i="51"/>
  <c r="H67" i="51"/>
  <c r="H68" i="51"/>
  <c r="H69" i="51"/>
  <c r="H70" i="51"/>
  <c r="H71" i="51"/>
  <c r="H72" i="51"/>
  <c r="H73" i="51"/>
  <c r="H74" i="51"/>
  <c r="H75" i="51"/>
  <c r="H76" i="51"/>
  <c r="H77" i="51"/>
  <c r="H79" i="51"/>
  <c r="H80" i="51"/>
  <c r="H81" i="51"/>
  <c r="H83" i="51"/>
  <c r="H84" i="51"/>
  <c r="H86" i="51"/>
  <c r="H87" i="51"/>
  <c r="H88" i="51"/>
  <c r="H89" i="51"/>
  <c r="H90" i="51"/>
  <c r="H91" i="51"/>
  <c r="H92" i="51"/>
  <c r="H94" i="51"/>
  <c r="H95" i="51"/>
  <c r="H97" i="51"/>
  <c r="H99" i="51"/>
  <c r="H100" i="51"/>
  <c r="H101" i="51"/>
  <c r="H102" i="51"/>
  <c r="H103" i="51"/>
  <c r="H104" i="51"/>
  <c r="H105" i="51"/>
  <c r="H106" i="51"/>
  <c r="H107" i="51"/>
  <c r="H109" i="51"/>
  <c r="H18" i="51"/>
  <c r="F10" i="50" l="1"/>
  <c r="F11" i="50"/>
  <c r="F13" i="50"/>
  <c r="F14" i="50"/>
  <c r="F15" i="50"/>
  <c r="F16" i="50"/>
  <c r="F17" i="50"/>
  <c r="F18" i="50"/>
  <c r="F19" i="50"/>
  <c r="F20" i="50"/>
  <c r="F22" i="50"/>
  <c r="F23" i="50"/>
  <c r="F24" i="50"/>
  <c r="F25" i="50"/>
  <c r="F26" i="50"/>
  <c r="F28" i="50"/>
  <c r="F29" i="50"/>
  <c r="F30" i="50"/>
  <c r="F31" i="50"/>
  <c r="F32" i="50"/>
  <c r="F33" i="50"/>
  <c r="F34" i="50"/>
  <c r="F35" i="50"/>
  <c r="F36" i="50"/>
  <c r="F37" i="50"/>
  <c r="F38" i="50"/>
  <c r="F40" i="50"/>
  <c r="F41" i="50"/>
  <c r="F42" i="50"/>
  <c r="F43" i="50"/>
  <c r="F44" i="50"/>
  <c r="F45" i="50"/>
  <c r="F47" i="50"/>
  <c r="F48" i="50"/>
  <c r="F49" i="50"/>
  <c r="F50" i="50"/>
  <c r="F51" i="50"/>
  <c r="F52" i="50"/>
  <c r="F53" i="50"/>
  <c r="F55" i="50"/>
  <c r="F56" i="50"/>
  <c r="F57" i="50"/>
  <c r="F58" i="50"/>
  <c r="F59" i="50"/>
  <c r="F60" i="50"/>
  <c r="F61" i="50"/>
  <c r="F62" i="50"/>
  <c r="F63" i="50"/>
  <c r="F64" i="50"/>
  <c r="F65" i="50"/>
  <c r="F66" i="50"/>
  <c r="F67" i="50"/>
  <c r="F68" i="50"/>
  <c r="F70" i="50"/>
  <c r="F71" i="50"/>
  <c r="F72" i="50"/>
  <c r="F73" i="50"/>
  <c r="F74" i="50"/>
  <c r="F75" i="50"/>
  <c r="F77" i="50"/>
  <c r="F78" i="50"/>
  <c r="F79" i="50"/>
  <c r="F80" i="50"/>
  <c r="F81" i="50"/>
  <c r="F82" i="50"/>
  <c r="F83" i="50"/>
  <c r="F84" i="50"/>
  <c r="F85" i="50"/>
  <c r="F86" i="50"/>
  <c r="F87" i="50"/>
  <c r="F88" i="50"/>
  <c r="F90" i="50"/>
  <c r="F91" i="50"/>
  <c r="F92" i="50"/>
  <c r="F93" i="50"/>
  <c r="F94" i="50"/>
  <c r="F95" i="50"/>
  <c r="F96" i="50"/>
  <c r="F97" i="50"/>
  <c r="F98" i="50"/>
  <c r="F100" i="50"/>
  <c r="F101" i="50"/>
  <c r="F9" i="50"/>
  <c r="E10" i="14" l="1"/>
  <c r="E11" i="14"/>
  <c r="E12" i="14"/>
  <c r="E13" i="14"/>
  <c r="E14" i="14"/>
  <c r="E15" i="14"/>
  <c r="E16" i="14"/>
  <c r="E17" i="14"/>
  <c r="E18" i="14"/>
  <c r="E19" i="14"/>
  <c r="E20" i="14"/>
  <c r="E21" i="14"/>
  <c r="E22" i="14"/>
  <c r="E23" i="14"/>
  <c r="E24" i="14"/>
  <c r="E25" i="14"/>
  <c r="E26" i="14"/>
  <c r="E28" i="14"/>
  <c r="E29" i="14"/>
  <c r="E30" i="14"/>
  <c r="E31" i="14"/>
  <c r="E32" i="14"/>
  <c r="E33" i="14"/>
  <c r="E34" i="14"/>
  <c r="E35" i="14"/>
  <c r="E36" i="14"/>
  <c r="E37" i="14"/>
  <c r="E38" i="14"/>
  <c r="E40" i="14"/>
  <c r="E41" i="14"/>
  <c r="E42" i="14"/>
  <c r="E43" i="14"/>
  <c r="E44" i="14"/>
  <c r="E45" i="14"/>
  <c r="E47" i="14"/>
  <c r="E48" i="14"/>
  <c r="E49" i="14"/>
  <c r="E50" i="14"/>
  <c r="E51" i="14"/>
  <c r="E52" i="14"/>
  <c r="E53" i="14"/>
  <c r="E55" i="14"/>
  <c r="E56" i="14"/>
  <c r="E57" i="14"/>
  <c r="E58" i="14"/>
  <c r="E59" i="14"/>
  <c r="E60" i="14"/>
  <c r="E61" i="14"/>
  <c r="E62" i="14"/>
  <c r="E63" i="14"/>
  <c r="E64" i="14"/>
  <c r="E65" i="14"/>
  <c r="E66" i="14"/>
  <c r="E67" i="14"/>
  <c r="E68" i="14"/>
  <c r="E70" i="14"/>
  <c r="E71" i="14"/>
  <c r="E72" i="14"/>
  <c r="E73" i="14"/>
  <c r="E74" i="14"/>
  <c r="E75" i="14"/>
  <c r="E77" i="14"/>
  <c r="E78" i="14"/>
  <c r="E79" i="14"/>
  <c r="E80" i="14"/>
  <c r="E81" i="14"/>
  <c r="E82" i="14"/>
  <c r="E83" i="14"/>
  <c r="E84" i="14"/>
  <c r="E85" i="14"/>
  <c r="E86" i="14"/>
  <c r="E87" i="14"/>
  <c r="E88" i="14"/>
  <c r="E90" i="14"/>
  <c r="E91" i="14"/>
  <c r="E92" i="14"/>
  <c r="E93" i="14"/>
  <c r="E94" i="14"/>
  <c r="E95" i="14"/>
  <c r="E96" i="14"/>
  <c r="E97" i="14"/>
  <c r="E98" i="14"/>
  <c r="E100" i="14"/>
  <c r="E101" i="14"/>
  <c r="E9" i="14"/>
  <c r="H3" i="12" l="1"/>
  <c r="G3" i="12"/>
  <c r="F3" i="12"/>
  <c r="E3" i="12"/>
  <c r="M110" i="51"/>
  <c r="M109" i="51"/>
  <c r="M107" i="51"/>
  <c r="M106" i="51"/>
  <c r="M105" i="51"/>
  <c r="M104" i="51"/>
  <c r="M103" i="51"/>
  <c r="M102" i="51"/>
  <c r="M101" i="51"/>
  <c r="M100" i="51"/>
  <c r="M99" i="51"/>
  <c r="M97" i="51"/>
  <c r="M96" i="51"/>
  <c r="M95" i="51"/>
  <c r="M94" i="51"/>
  <c r="M93" i="51"/>
  <c r="M92" i="51"/>
  <c r="M91" i="51"/>
  <c r="M90" i="51"/>
  <c r="M89" i="51"/>
  <c r="M88" i="51"/>
  <c r="M87" i="51"/>
  <c r="M86" i="51"/>
  <c r="M84" i="51"/>
  <c r="M83" i="51"/>
  <c r="M82" i="51"/>
  <c r="M81" i="51"/>
  <c r="M80" i="51"/>
  <c r="M79" i="51"/>
  <c r="M77" i="51"/>
  <c r="M76" i="51"/>
  <c r="M75" i="51"/>
  <c r="M74" i="51"/>
  <c r="M73" i="51"/>
  <c r="M72" i="51"/>
  <c r="M71" i="51"/>
  <c r="M70" i="51"/>
  <c r="M69" i="51"/>
  <c r="M68" i="51"/>
  <c r="M67" i="51"/>
  <c r="M66" i="51"/>
  <c r="M65" i="51"/>
  <c r="M64" i="51"/>
  <c r="M62" i="51"/>
  <c r="M61" i="51"/>
  <c r="M60" i="51"/>
  <c r="M59" i="51"/>
  <c r="M58" i="51"/>
  <c r="M57" i="51"/>
  <c r="M56" i="51"/>
  <c r="M54" i="51"/>
  <c r="M53" i="51"/>
  <c r="M52" i="51"/>
  <c r="M51" i="51"/>
  <c r="M50" i="51"/>
  <c r="M49" i="51"/>
  <c r="M47" i="51"/>
  <c r="M46" i="51"/>
  <c r="M45" i="51"/>
  <c r="M44" i="51"/>
  <c r="M43" i="51"/>
  <c r="M42" i="51"/>
  <c r="M41" i="51"/>
  <c r="M40" i="51"/>
  <c r="M39" i="51"/>
  <c r="M38" i="51"/>
  <c r="M37" i="51"/>
  <c r="M35" i="51"/>
  <c r="M34" i="51"/>
  <c r="M33" i="51"/>
  <c r="M32" i="51"/>
  <c r="M31" i="51"/>
  <c r="M30" i="51"/>
  <c r="M29" i="51"/>
  <c r="M28" i="51"/>
  <c r="M27" i="51"/>
  <c r="M26" i="51"/>
  <c r="M25" i="51"/>
  <c r="M24" i="51"/>
  <c r="M23" i="51"/>
  <c r="M22" i="51"/>
  <c r="H10" i="12"/>
  <c r="M20" i="51"/>
  <c r="M19" i="51"/>
  <c r="M18" i="51"/>
  <c r="H101" i="50"/>
  <c r="H100" i="50"/>
  <c r="H98" i="50"/>
  <c r="H97" i="50"/>
  <c r="H96" i="50"/>
  <c r="H95" i="50"/>
  <c r="H94" i="50"/>
  <c r="H93" i="50"/>
  <c r="H92" i="50"/>
  <c r="H91" i="50"/>
  <c r="H90" i="50"/>
  <c r="H88" i="50"/>
  <c r="H87" i="50"/>
  <c r="H86" i="50"/>
  <c r="H85" i="50"/>
  <c r="H84" i="50"/>
  <c r="H83" i="50"/>
  <c r="H82" i="50"/>
  <c r="H81" i="50"/>
  <c r="H80" i="50"/>
  <c r="H79" i="50"/>
  <c r="H78" i="50"/>
  <c r="H77" i="50"/>
  <c r="H75" i="50"/>
  <c r="H74" i="50"/>
  <c r="H73" i="50"/>
  <c r="H72" i="50"/>
  <c r="H71" i="50"/>
  <c r="H70" i="50"/>
  <c r="H68" i="50"/>
  <c r="H67" i="50"/>
  <c r="H66" i="50"/>
  <c r="H65" i="50"/>
  <c r="H64" i="50"/>
  <c r="H63" i="50"/>
  <c r="H62" i="50"/>
  <c r="H61" i="50"/>
  <c r="H60" i="50"/>
  <c r="H59" i="50"/>
  <c r="H58" i="50"/>
  <c r="H57" i="50"/>
  <c r="H56" i="50"/>
  <c r="H55" i="50"/>
  <c r="H53" i="50"/>
  <c r="H52" i="50"/>
  <c r="H51" i="50"/>
  <c r="H50" i="50"/>
  <c r="H49" i="50"/>
  <c r="H48" i="50"/>
  <c r="H47" i="50"/>
  <c r="H45" i="50"/>
  <c r="H44" i="50"/>
  <c r="H43" i="50"/>
  <c r="H42" i="50"/>
  <c r="H41" i="50"/>
  <c r="H40" i="50"/>
  <c r="H38" i="50"/>
  <c r="H37" i="50"/>
  <c r="H36" i="50"/>
  <c r="H35" i="50"/>
  <c r="H34" i="50"/>
  <c r="H33" i="50"/>
  <c r="H32" i="50"/>
  <c r="H31" i="50"/>
  <c r="H30" i="50"/>
  <c r="H29" i="50"/>
  <c r="H28" i="50"/>
  <c r="H26" i="50"/>
  <c r="H25" i="50"/>
  <c r="H24" i="50"/>
  <c r="H23" i="50"/>
  <c r="H22" i="50"/>
  <c r="G19" i="12"/>
  <c r="H20" i="50"/>
  <c r="H19" i="50"/>
  <c r="H18" i="50"/>
  <c r="H17" i="50"/>
  <c r="H16" i="50"/>
  <c r="H15" i="50"/>
  <c r="H14" i="50"/>
  <c r="H13" i="50"/>
  <c r="G10" i="12"/>
  <c r="H11" i="50"/>
  <c r="H10" i="50"/>
  <c r="H9" i="50"/>
  <c r="G7" i="12" l="1"/>
  <c r="G11" i="12"/>
  <c r="G15" i="12"/>
  <c r="G23" i="12"/>
  <c r="G28" i="12"/>
  <c r="G32" i="12"/>
  <c r="G36" i="12"/>
  <c r="G41" i="12"/>
  <c r="G46" i="12"/>
  <c r="G50" i="12"/>
  <c r="G55" i="12"/>
  <c r="G59" i="12"/>
  <c r="G63" i="12"/>
  <c r="G68" i="12"/>
  <c r="G72" i="12"/>
  <c r="G77" i="12"/>
  <c r="G81" i="12"/>
  <c r="G85" i="12"/>
  <c r="G90" i="12"/>
  <c r="G94" i="12"/>
  <c r="G99" i="12"/>
  <c r="G8" i="12"/>
  <c r="G12" i="12"/>
  <c r="G16" i="12"/>
  <c r="G20" i="12"/>
  <c r="G24" i="12"/>
  <c r="G29" i="12"/>
  <c r="G33" i="12"/>
  <c r="G38" i="12"/>
  <c r="G42" i="12"/>
  <c r="G47" i="12"/>
  <c r="G51" i="12"/>
  <c r="G56" i="12"/>
  <c r="G60" i="12"/>
  <c r="G64" i="12"/>
  <c r="G69" i="12"/>
  <c r="G73" i="12"/>
  <c r="G78" i="12"/>
  <c r="G82" i="12"/>
  <c r="G86" i="12"/>
  <c r="G91" i="12"/>
  <c r="G95" i="12"/>
  <c r="G9" i="12"/>
  <c r="G13" i="12"/>
  <c r="G17" i="12"/>
  <c r="G21" i="12"/>
  <c r="G26" i="12"/>
  <c r="G30" i="12"/>
  <c r="G34" i="12"/>
  <c r="G39" i="12"/>
  <c r="G43" i="12"/>
  <c r="G48" i="12"/>
  <c r="G53" i="12"/>
  <c r="G57" i="12"/>
  <c r="G61" i="12"/>
  <c r="G65" i="12"/>
  <c r="G70" i="12"/>
  <c r="G75" i="12"/>
  <c r="G79" i="12"/>
  <c r="G83" i="12"/>
  <c r="G88" i="12"/>
  <c r="G92" i="12"/>
  <c r="G96" i="12"/>
  <c r="G14" i="12"/>
  <c r="G18" i="12"/>
  <c r="G22" i="12"/>
  <c r="G27" i="12"/>
  <c r="G31" i="12"/>
  <c r="G35" i="12"/>
  <c r="G40" i="12"/>
  <c r="G45" i="12"/>
  <c r="G49" i="12"/>
  <c r="G54" i="12"/>
  <c r="G58" i="12"/>
  <c r="G62" i="12"/>
  <c r="G66" i="12"/>
  <c r="G71" i="12"/>
  <c r="G76" i="12"/>
  <c r="G80" i="12"/>
  <c r="G84" i="12"/>
  <c r="G89" i="12"/>
  <c r="G93" i="12"/>
  <c r="G98" i="12"/>
  <c r="H11" i="12"/>
  <c r="H19" i="12"/>
  <c r="H28" i="12"/>
  <c r="H36" i="12"/>
  <c r="H46" i="12"/>
  <c r="H55" i="12"/>
  <c r="H63" i="12"/>
  <c r="H72" i="12"/>
  <c r="H85" i="12"/>
  <c r="H8" i="12"/>
  <c r="H16" i="12"/>
  <c r="H24" i="12"/>
  <c r="H33" i="12"/>
  <c r="H42" i="12"/>
  <c r="H51" i="12"/>
  <c r="H60" i="12"/>
  <c r="H64" i="12"/>
  <c r="H73" i="12"/>
  <c r="H78" i="12"/>
  <c r="H82" i="12"/>
  <c r="H86" i="12"/>
  <c r="H91" i="12"/>
  <c r="H95" i="12"/>
  <c r="H9" i="12"/>
  <c r="H14" i="12"/>
  <c r="H18" i="12"/>
  <c r="H22" i="12"/>
  <c r="H27" i="12"/>
  <c r="H31" i="12"/>
  <c r="H35" i="12"/>
  <c r="H40" i="12"/>
  <c r="H45" i="12"/>
  <c r="H49" i="12"/>
  <c r="H54" i="12"/>
  <c r="H58" i="12"/>
  <c r="H66" i="12"/>
  <c r="H71" i="12"/>
  <c r="H76" i="12"/>
  <c r="H80" i="12"/>
  <c r="H84" i="12"/>
  <c r="H89" i="12"/>
  <c r="H93" i="12"/>
  <c r="H98" i="12"/>
  <c r="H7" i="12"/>
  <c r="H15" i="12"/>
  <c r="H23" i="12"/>
  <c r="H32" i="12"/>
  <c r="H41" i="12"/>
  <c r="H50" i="12"/>
  <c r="H59" i="12"/>
  <c r="H68" i="12"/>
  <c r="H77" i="12"/>
  <c r="H81" i="12"/>
  <c r="H90" i="12"/>
  <c r="H94" i="12"/>
  <c r="H99" i="12"/>
  <c r="H12" i="12"/>
  <c r="H20" i="12"/>
  <c r="H29" i="12"/>
  <c r="H38" i="12"/>
  <c r="H47" i="12"/>
  <c r="H56" i="12"/>
  <c r="H69" i="12"/>
  <c r="H13" i="12"/>
  <c r="H17" i="12"/>
  <c r="H21" i="12"/>
  <c r="H26" i="12"/>
  <c r="H30" i="12"/>
  <c r="H34" i="12"/>
  <c r="H39" i="12"/>
  <c r="H43" i="12"/>
  <c r="H48" i="12"/>
  <c r="H53" i="12"/>
  <c r="H57" i="12"/>
  <c r="H61" i="12"/>
  <c r="H65" i="12"/>
  <c r="H70" i="12"/>
  <c r="H75" i="12"/>
  <c r="H79" i="12"/>
  <c r="H83" i="12"/>
  <c r="H88" i="12"/>
  <c r="H92" i="12"/>
  <c r="H96" i="12"/>
  <c r="H62" i="12"/>
  <c r="A3" i="14"/>
  <c r="M110" i="33" l="1"/>
  <c r="M109" i="33"/>
  <c r="M107" i="33"/>
  <c r="M106" i="33"/>
  <c r="M105" i="33"/>
  <c r="M104" i="33"/>
  <c r="M103" i="33"/>
  <c r="M102" i="33"/>
  <c r="M101" i="33"/>
  <c r="M100" i="33"/>
  <c r="M99" i="33"/>
  <c r="M97" i="33"/>
  <c r="M96" i="33"/>
  <c r="M95" i="33"/>
  <c r="M94" i="33"/>
  <c r="M93" i="33"/>
  <c r="M92" i="33"/>
  <c r="M91" i="33"/>
  <c r="M90" i="33"/>
  <c r="M89" i="33"/>
  <c r="M88" i="33"/>
  <c r="M87" i="33"/>
  <c r="M86" i="33"/>
  <c r="M84" i="33"/>
  <c r="M83" i="33"/>
  <c r="M82" i="33"/>
  <c r="M81" i="33"/>
  <c r="M80" i="33"/>
  <c r="M79" i="33"/>
  <c r="M77" i="33"/>
  <c r="M76" i="33"/>
  <c r="M75" i="33"/>
  <c r="M74" i="33"/>
  <c r="M73" i="33"/>
  <c r="M72" i="33"/>
  <c r="M71" i="33"/>
  <c r="M70" i="33"/>
  <c r="M69" i="33"/>
  <c r="M68" i="33"/>
  <c r="M67" i="33"/>
  <c r="M66" i="33"/>
  <c r="M65" i="33"/>
  <c r="M64" i="33"/>
  <c r="M62" i="33"/>
  <c r="M61" i="33"/>
  <c r="M60" i="33"/>
  <c r="M59" i="33"/>
  <c r="M58" i="33"/>
  <c r="M57" i="33"/>
  <c r="M56" i="33"/>
  <c r="M54" i="33"/>
  <c r="M53" i="33"/>
  <c r="M52" i="33"/>
  <c r="M51" i="33"/>
  <c r="M50" i="33"/>
  <c r="M49" i="33"/>
  <c r="M47" i="33"/>
  <c r="M46" i="33"/>
  <c r="M45" i="33"/>
  <c r="M44" i="33"/>
  <c r="M43" i="33"/>
  <c r="M42" i="33"/>
  <c r="M41" i="33"/>
  <c r="M40" i="33"/>
  <c r="M39" i="33"/>
  <c r="M38" i="33"/>
  <c r="M37" i="33"/>
  <c r="M35" i="33"/>
  <c r="M34" i="33"/>
  <c r="M33" i="33"/>
  <c r="M32" i="33"/>
  <c r="M31" i="33"/>
  <c r="M30" i="33"/>
  <c r="M29" i="33"/>
  <c r="M28" i="33"/>
  <c r="M27" i="33"/>
  <c r="M26" i="33"/>
  <c r="M25" i="33"/>
  <c r="M24" i="33"/>
  <c r="M23" i="33"/>
  <c r="M22" i="33"/>
  <c r="M21" i="33"/>
  <c r="M20" i="33"/>
  <c r="M19" i="33"/>
  <c r="M18" i="33"/>
  <c r="F9" i="12" l="1"/>
  <c r="F13" i="12"/>
  <c r="F17" i="12"/>
  <c r="F21" i="12"/>
  <c r="F26" i="12"/>
  <c r="F30" i="12"/>
  <c r="F34" i="12"/>
  <c r="F39" i="12"/>
  <c r="F43" i="12"/>
  <c r="F48" i="12"/>
  <c r="F53" i="12"/>
  <c r="F57" i="12"/>
  <c r="F61" i="12"/>
  <c r="F65" i="12"/>
  <c r="F70" i="12"/>
  <c r="F75" i="12"/>
  <c r="F79" i="12"/>
  <c r="F83" i="12"/>
  <c r="F88" i="12"/>
  <c r="F92" i="12"/>
  <c r="F96" i="12"/>
  <c r="F10" i="12"/>
  <c r="F14" i="12"/>
  <c r="F18" i="12"/>
  <c r="F22" i="12"/>
  <c r="F27" i="12"/>
  <c r="F31" i="12"/>
  <c r="F35" i="12"/>
  <c r="F40" i="12"/>
  <c r="F45" i="12"/>
  <c r="F49" i="12"/>
  <c r="F54" i="12"/>
  <c r="F58" i="12"/>
  <c r="F62" i="12"/>
  <c r="F66" i="12"/>
  <c r="F71" i="12"/>
  <c r="F76" i="12"/>
  <c r="F80" i="12"/>
  <c r="F84" i="12"/>
  <c r="F89" i="12"/>
  <c r="F93" i="12"/>
  <c r="F98" i="12"/>
  <c r="F7" i="12"/>
  <c r="F11" i="12"/>
  <c r="F15" i="12"/>
  <c r="F19" i="12"/>
  <c r="F23" i="12"/>
  <c r="F28" i="12"/>
  <c r="F32" i="12"/>
  <c r="F36" i="12"/>
  <c r="F41" i="12"/>
  <c r="F46" i="12"/>
  <c r="F50" i="12"/>
  <c r="F55" i="12"/>
  <c r="F59" i="12"/>
  <c r="F63" i="12"/>
  <c r="F68" i="12"/>
  <c r="F72" i="12"/>
  <c r="F77" i="12"/>
  <c r="F81" i="12"/>
  <c r="F85" i="12"/>
  <c r="F90" i="12"/>
  <c r="F94" i="12"/>
  <c r="F99" i="12"/>
  <c r="F8" i="12"/>
  <c r="F12" i="12"/>
  <c r="F16" i="12"/>
  <c r="F20" i="12"/>
  <c r="F24" i="12"/>
  <c r="F29" i="12"/>
  <c r="F33" i="12"/>
  <c r="F38" i="12"/>
  <c r="F42" i="12"/>
  <c r="F47" i="12"/>
  <c r="F51" i="12"/>
  <c r="F56" i="12"/>
  <c r="F60" i="12"/>
  <c r="F64" i="12"/>
  <c r="F69" i="12"/>
  <c r="F73" i="12"/>
  <c r="F78" i="12"/>
  <c r="F82" i="12"/>
  <c r="F86" i="12"/>
  <c r="F91" i="12"/>
  <c r="F95" i="12"/>
  <c r="G9" i="14"/>
  <c r="G97" i="14"/>
  <c r="G93" i="14"/>
  <c r="G88" i="14"/>
  <c r="G84" i="14"/>
  <c r="G80" i="14"/>
  <c r="G75" i="14"/>
  <c r="G71" i="14"/>
  <c r="G66" i="14"/>
  <c r="G62" i="14"/>
  <c r="G58" i="14"/>
  <c r="G53" i="14"/>
  <c r="G49" i="14"/>
  <c r="G44" i="14"/>
  <c r="G40" i="14"/>
  <c r="G35" i="14"/>
  <c r="G31" i="14"/>
  <c r="G26" i="14"/>
  <c r="G22" i="14"/>
  <c r="G18" i="14"/>
  <c r="G14" i="14"/>
  <c r="G10" i="14"/>
  <c r="G101" i="14"/>
  <c r="G96" i="14"/>
  <c r="G92" i="14"/>
  <c r="G87" i="14"/>
  <c r="G83" i="14"/>
  <c r="G79" i="14"/>
  <c r="G74" i="14"/>
  <c r="G70" i="14"/>
  <c r="G65" i="14"/>
  <c r="G61" i="14"/>
  <c r="G57" i="14"/>
  <c r="G52" i="14"/>
  <c r="G48" i="14"/>
  <c r="G43" i="14"/>
  <c r="G38" i="14"/>
  <c r="G34" i="14"/>
  <c r="G30" i="14"/>
  <c r="G25" i="14"/>
  <c r="G21" i="14"/>
  <c r="G17" i="14"/>
  <c r="G13" i="14"/>
  <c r="G100" i="14"/>
  <c r="G95" i="14"/>
  <c r="G91" i="14"/>
  <c r="G86" i="14"/>
  <c r="G82" i="14"/>
  <c r="G78" i="14"/>
  <c r="G73" i="14"/>
  <c r="G68" i="14"/>
  <c r="G64" i="14"/>
  <c r="G60" i="14"/>
  <c r="G56" i="14"/>
  <c r="G51" i="14"/>
  <c r="G47" i="14"/>
  <c r="G42" i="14"/>
  <c r="G37" i="14"/>
  <c r="G33" i="14"/>
  <c r="G29" i="14"/>
  <c r="G24" i="14"/>
  <c r="G20" i="14"/>
  <c r="G16" i="14"/>
  <c r="G12" i="14"/>
  <c r="G98" i="14"/>
  <c r="G94" i="14"/>
  <c r="G90" i="14"/>
  <c r="G85" i="14"/>
  <c r="G81" i="14"/>
  <c r="G77" i="14"/>
  <c r="G72" i="14"/>
  <c r="G67" i="14"/>
  <c r="G63" i="14"/>
  <c r="G59" i="14"/>
  <c r="G55" i="14"/>
  <c r="G50" i="14"/>
  <c r="G45" i="14"/>
  <c r="G41" i="14"/>
  <c r="G36" i="14"/>
  <c r="G32" i="14"/>
  <c r="G28" i="14"/>
  <c r="G23" i="14"/>
  <c r="G19" i="14"/>
  <c r="G15" i="14"/>
  <c r="G11" i="14"/>
  <c r="E13" i="12" l="1"/>
  <c r="D13" i="12" s="1"/>
  <c r="E30" i="12"/>
  <c r="D30" i="12" s="1"/>
  <c r="E48" i="12"/>
  <c r="D48" i="12" s="1"/>
  <c r="E65" i="12"/>
  <c r="D65" i="12" s="1"/>
  <c r="E83" i="12"/>
  <c r="D83" i="12" s="1"/>
  <c r="E10" i="12"/>
  <c r="D10" i="12" s="1"/>
  <c r="E27" i="12"/>
  <c r="D27" i="12" s="1"/>
  <c r="E45" i="12"/>
  <c r="D45" i="12" s="1"/>
  <c r="E62" i="12"/>
  <c r="D62" i="12" s="1"/>
  <c r="E80" i="12"/>
  <c r="D80" i="12" s="1"/>
  <c r="E98" i="12"/>
  <c r="D98" i="12" s="1"/>
  <c r="E23" i="12"/>
  <c r="D23" i="12" s="1"/>
  <c r="E41" i="12"/>
  <c r="D41" i="12" s="1"/>
  <c r="E59" i="12"/>
  <c r="D59" i="12" s="1"/>
  <c r="E77" i="12"/>
  <c r="D77" i="12" s="1"/>
  <c r="E94" i="12"/>
  <c r="D94" i="12" s="1"/>
  <c r="E16" i="12"/>
  <c r="D16" i="12" s="1"/>
  <c r="E33" i="12"/>
  <c r="D33" i="12" s="1"/>
  <c r="E51" i="12"/>
  <c r="D51" i="12" s="1"/>
  <c r="E69" i="12"/>
  <c r="D69" i="12" s="1"/>
  <c r="E86" i="12"/>
  <c r="D86" i="12" s="1"/>
  <c r="E17" i="12"/>
  <c r="D17" i="12" s="1"/>
  <c r="E34" i="12"/>
  <c r="D34" i="12" s="1"/>
  <c r="E53" i="12"/>
  <c r="D53" i="12" s="1"/>
  <c r="E70" i="12"/>
  <c r="D70" i="12" s="1"/>
  <c r="E88" i="12"/>
  <c r="D88" i="12" s="1"/>
  <c r="E14" i="12"/>
  <c r="D14" i="12" s="1"/>
  <c r="E31" i="12"/>
  <c r="D31" i="12" s="1"/>
  <c r="E49" i="12"/>
  <c r="D49" i="12" s="1"/>
  <c r="E66" i="12"/>
  <c r="D66" i="12" s="1"/>
  <c r="E84" i="12"/>
  <c r="D84" i="12" s="1"/>
  <c r="E11" i="12"/>
  <c r="D11" i="12" s="1"/>
  <c r="E28" i="12"/>
  <c r="D28" i="12" s="1"/>
  <c r="E46" i="12"/>
  <c r="D46" i="12" s="1"/>
  <c r="E63" i="12"/>
  <c r="D63" i="12" s="1"/>
  <c r="E81" i="12"/>
  <c r="D81" i="12" s="1"/>
  <c r="E99" i="12"/>
  <c r="D99" i="12" s="1"/>
  <c r="E20" i="12"/>
  <c r="D20" i="12" s="1"/>
  <c r="E38" i="12"/>
  <c r="D38" i="12" s="1"/>
  <c r="E56" i="12"/>
  <c r="D56" i="12" s="1"/>
  <c r="E73" i="12"/>
  <c r="D73" i="12" s="1"/>
  <c r="E91" i="12"/>
  <c r="D91" i="12" s="1"/>
  <c r="E21" i="12"/>
  <c r="D21" i="12" s="1"/>
  <c r="E39" i="12"/>
  <c r="D39" i="12" s="1"/>
  <c r="E57" i="12"/>
  <c r="D57" i="12" s="1"/>
  <c r="E75" i="12"/>
  <c r="D75" i="12" s="1"/>
  <c r="E92" i="12"/>
  <c r="D92" i="12" s="1"/>
  <c r="E18" i="12"/>
  <c r="D18" i="12" s="1"/>
  <c r="E35" i="12"/>
  <c r="D35" i="12" s="1"/>
  <c r="E54" i="12"/>
  <c r="D54" i="12" s="1"/>
  <c r="E71" i="12"/>
  <c r="D71" i="12" s="1"/>
  <c r="E89" i="12"/>
  <c r="D89" i="12" s="1"/>
  <c r="E15" i="12"/>
  <c r="D15" i="12" s="1"/>
  <c r="E32" i="12"/>
  <c r="D32" i="12" s="1"/>
  <c r="E50" i="12"/>
  <c r="D50" i="12" s="1"/>
  <c r="E68" i="12"/>
  <c r="D68" i="12" s="1"/>
  <c r="E85" i="12"/>
  <c r="D85" i="12" s="1"/>
  <c r="E8" i="12"/>
  <c r="D8" i="12" s="1"/>
  <c r="E24" i="12"/>
  <c r="D24" i="12" s="1"/>
  <c r="E42" i="12"/>
  <c r="D42" i="12" s="1"/>
  <c r="E60" i="12"/>
  <c r="D60" i="12" s="1"/>
  <c r="E78" i="12"/>
  <c r="D78" i="12" s="1"/>
  <c r="E95" i="12"/>
  <c r="D95" i="12" s="1"/>
  <c r="E9" i="12"/>
  <c r="D9" i="12" s="1"/>
  <c r="E26" i="12"/>
  <c r="D26" i="12" s="1"/>
  <c r="E43" i="12"/>
  <c r="D43" i="12" s="1"/>
  <c r="E61" i="12"/>
  <c r="D61" i="12" s="1"/>
  <c r="E79" i="12"/>
  <c r="D79" i="12" s="1"/>
  <c r="E96" i="12"/>
  <c r="D96" i="12" s="1"/>
  <c r="E22" i="12"/>
  <c r="D22" i="12" s="1"/>
  <c r="E40" i="12"/>
  <c r="D40" i="12" s="1"/>
  <c r="E58" i="12"/>
  <c r="D58" i="12" s="1"/>
  <c r="E76" i="12"/>
  <c r="D76" i="12" s="1"/>
  <c r="E93" i="12"/>
  <c r="D93" i="12" s="1"/>
  <c r="E19" i="12"/>
  <c r="D19" i="12" s="1"/>
  <c r="E36" i="12"/>
  <c r="D36" i="12" s="1"/>
  <c r="E55" i="12"/>
  <c r="D55" i="12" s="1"/>
  <c r="E72" i="12"/>
  <c r="D72" i="12" s="1"/>
  <c r="E90" i="12"/>
  <c r="D90" i="12" s="1"/>
  <c r="E12" i="12"/>
  <c r="D12" i="12" s="1"/>
  <c r="E29" i="12"/>
  <c r="D29" i="12" s="1"/>
  <c r="E47" i="12"/>
  <c r="D47" i="12" s="1"/>
  <c r="E64" i="12"/>
  <c r="D64" i="12" s="1"/>
  <c r="E82" i="12"/>
  <c r="D82" i="12" s="1"/>
  <c r="E7" i="12"/>
  <c r="D7" i="12" s="1"/>
  <c r="C47" i="12" l="1"/>
  <c r="C93" i="12"/>
  <c r="C78" i="12"/>
  <c r="C54" i="12"/>
  <c r="C20" i="12"/>
  <c r="C66" i="12"/>
  <c r="C17" i="12"/>
  <c r="C80" i="12"/>
  <c r="C7" i="12"/>
  <c r="C76" i="12"/>
  <c r="C60" i="12"/>
  <c r="C35" i="12"/>
  <c r="C99" i="12"/>
  <c r="C70" i="12"/>
  <c r="C41" i="12"/>
  <c r="C83" i="12"/>
  <c r="C36" i="12"/>
  <c r="C79" i="12"/>
  <c r="C42" i="12"/>
  <c r="C68" i="12"/>
  <c r="C89" i="12"/>
  <c r="C18" i="12"/>
  <c r="C39" i="12"/>
  <c r="C56" i="12"/>
  <c r="C81" i="12"/>
  <c r="C11" i="12"/>
  <c r="C31" i="12"/>
  <c r="C53" i="12"/>
  <c r="C69" i="12"/>
  <c r="C94" i="12"/>
  <c r="C23" i="12"/>
  <c r="C45" i="12"/>
  <c r="C65" i="12"/>
  <c r="C72" i="12"/>
  <c r="C22" i="12"/>
  <c r="C43" i="12"/>
  <c r="C8" i="12"/>
  <c r="C32" i="12"/>
  <c r="C75" i="12"/>
  <c r="C91" i="12"/>
  <c r="C46" i="12"/>
  <c r="C88" i="12"/>
  <c r="C33" i="12"/>
  <c r="C59" i="12"/>
  <c r="C10" i="12"/>
  <c r="C30" i="12"/>
  <c r="C29" i="12"/>
  <c r="C55" i="12"/>
  <c r="C96" i="12"/>
  <c r="C26" i="12"/>
  <c r="C85" i="12"/>
  <c r="C15" i="12"/>
  <c r="C57" i="12"/>
  <c r="C73" i="12"/>
  <c r="C28" i="12"/>
  <c r="C49" i="12"/>
  <c r="C86" i="12"/>
  <c r="C16" i="12"/>
  <c r="C62" i="12"/>
  <c r="C13" i="12"/>
  <c r="C82" i="12"/>
  <c r="C12" i="12"/>
  <c r="C58" i="12"/>
  <c r="C9" i="12"/>
  <c r="C64" i="12"/>
  <c r="C90" i="12"/>
  <c r="C19" i="12"/>
  <c r="C40" i="12"/>
  <c r="C61" i="12"/>
  <c r="C95" i="12"/>
  <c r="C24" i="12"/>
  <c r="C50" i="12"/>
  <c r="C71" i="12"/>
  <c r="C92" i="12"/>
  <c r="C21" i="12"/>
  <c r="C38" i="12"/>
  <c r="C63" i="12"/>
  <c r="C84" i="12"/>
  <c r="C14" i="12"/>
  <c r="C34" i="12"/>
  <c r="C51" i="12"/>
  <c r="C77" i="12"/>
  <c r="C98" i="12"/>
  <c r="C27" i="12"/>
  <c r="C48" i="12"/>
</calcChain>
</file>

<file path=xl/sharedStrings.xml><?xml version="1.0" encoding="utf-8"?>
<sst xmlns="http://schemas.openxmlformats.org/spreadsheetml/2006/main" count="2227" uniqueCount="527">
  <si>
    <t>Центральный федеральный округ</t>
  </si>
  <si>
    <t>Белгородская область</t>
  </si>
  <si>
    <t>Брянская область</t>
  </si>
  <si>
    <t>Владимирская область</t>
  </si>
  <si>
    <t>Воронежская область</t>
  </si>
  <si>
    <t>Ивановская область</t>
  </si>
  <si>
    <t>Калужская область</t>
  </si>
  <si>
    <t>Костромская область</t>
  </si>
  <si>
    <t>Курская область</t>
  </si>
  <si>
    <t>Липецкая область</t>
  </si>
  <si>
    <t>Московская область</t>
  </si>
  <si>
    <t>Орловская область</t>
  </si>
  <si>
    <t>Рязанская область</t>
  </si>
  <si>
    <t>Смоленская область</t>
  </si>
  <si>
    <t>Тамбовская область</t>
  </si>
  <si>
    <t>Тверская область</t>
  </si>
  <si>
    <t>Тульская область</t>
  </si>
  <si>
    <t>Ярославская область</t>
  </si>
  <si>
    <t xml:space="preserve">г.Москва </t>
  </si>
  <si>
    <t>Северо-Западный федеральный округ</t>
  </si>
  <si>
    <t>Республика Карелия</t>
  </si>
  <si>
    <t>Республика Коми</t>
  </si>
  <si>
    <t>Архангельская область</t>
  </si>
  <si>
    <t>Вологодская область</t>
  </si>
  <si>
    <t>Калининградская область</t>
  </si>
  <si>
    <t>Ленинградская область</t>
  </si>
  <si>
    <t>Мурманская область</t>
  </si>
  <si>
    <t>Новгородская область</t>
  </si>
  <si>
    <t>Псковская область</t>
  </si>
  <si>
    <t>г.Санкт-Петербург</t>
  </si>
  <si>
    <t>Ненецкий автономный округ</t>
  </si>
  <si>
    <t>Южный федеральный округ</t>
  </si>
  <si>
    <t>Республика Адыгея (Адыгея)</t>
  </si>
  <si>
    <t>Республика Калмыкия</t>
  </si>
  <si>
    <t>Краснодарский край</t>
  </si>
  <si>
    <t>Астраханская область</t>
  </si>
  <si>
    <t>Волгоградская область</t>
  </si>
  <si>
    <t>Ростовская область</t>
  </si>
  <si>
    <t>Северо-Кавказский федеральный округ</t>
  </si>
  <si>
    <t>Республика Дагестан</t>
  </si>
  <si>
    <t>Республика Ингушетия</t>
  </si>
  <si>
    <t>Кабардино-Балкарская Республика</t>
  </si>
  <si>
    <t>Карачаево-Черкесская Республика</t>
  </si>
  <si>
    <t>Чеченская Республика</t>
  </si>
  <si>
    <t>Ставропольский край</t>
  </si>
  <si>
    <t>Приволжский федеральный округ</t>
  </si>
  <si>
    <t>Республика Башкортостан</t>
  </si>
  <si>
    <t>Республика Марий-Эл</t>
  </si>
  <si>
    <t>Республика Мордовия</t>
  </si>
  <si>
    <t>Республика Татарстан (Татарстан)</t>
  </si>
  <si>
    <t>Удмуртская Республика</t>
  </si>
  <si>
    <t>Чувашская Республика - Чувашия</t>
  </si>
  <si>
    <t>Пермский край</t>
  </si>
  <si>
    <t>Кировская область</t>
  </si>
  <si>
    <t>Нижегородская область</t>
  </si>
  <si>
    <t>Оренбургская область</t>
  </si>
  <si>
    <t>Пензенская область</t>
  </si>
  <si>
    <t>Самарская область</t>
  </si>
  <si>
    <t>Саратовская область</t>
  </si>
  <si>
    <t>Ульяновская область</t>
  </si>
  <si>
    <t>Уральский федеральный округ</t>
  </si>
  <si>
    <t>Курганская область</t>
  </si>
  <si>
    <t>Свердловская область</t>
  </si>
  <si>
    <t>Тюменская область</t>
  </si>
  <si>
    <t>Челябинская область</t>
  </si>
  <si>
    <t>Ханты-Мансийский автономный округ - Югра</t>
  </si>
  <si>
    <t>Ямало-Ненецкий автономный округ</t>
  </si>
  <si>
    <t>Сибирский федеральный округ</t>
  </si>
  <si>
    <t>Республика Алтай</t>
  </si>
  <si>
    <t>Республика Бурятия</t>
  </si>
  <si>
    <t>Республика Тыва</t>
  </si>
  <si>
    <t>Республика Хакасия</t>
  </si>
  <si>
    <t>Алтайский край</t>
  </si>
  <si>
    <t>Забайкальский край</t>
  </si>
  <si>
    <t>Красноярский край</t>
  </si>
  <si>
    <t>Иркутская область</t>
  </si>
  <si>
    <t>Кемеровская область</t>
  </si>
  <si>
    <t>Новосибирская область</t>
  </si>
  <si>
    <t>Омская область</t>
  </si>
  <si>
    <t>Томская область</t>
  </si>
  <si>
    <t>Дальневосточный федеральный округ</t>
  </si>
  <si>
    <t>Республика Саха (Якутия)</t>
  </si>
  <si>
    <t>Камчатский край</t>
  </si>
  <si>
    <t xml:space="preserve">Приморский край </t>
  </si>
  <si>
    <t>Хабаровский край</t>
  </si>
  <si>
    <t>Амурская область</t>
  </si>
  <si>
    <t>Магаданская область</t>
  </si>
  <si>
    <t>Сахалинская область</t>
  </si>
  <si>
    <t>Еврейская автономная область</t>
  </si>
  <si>
    <t>Чукотский автономный округ</t>
  </si>
  <si>
    <t>Единица измерения</t>
  </si>
  <si>
    <t>баллов</t>
  </si>
  <si>
    <t>Республика Северная Осетия - Алания</t>
  </si>
  <si>
    <t>Место по РФ</t>
  </si>
  <si>
    <t>Место по федеральному округу</t>
  </si>
  <si>
    <t>место</t>
  </si>
  <si>
    <t>Ссылка на источник данных</t>
  </si>
  <si>
    <t xml:space="preserve"> </t>
  </si>
  <si>
    <t>Word</t>
  </si>
  <si>
    <t>Pdf</t>
  </si>
  <si>
    <t>№ п/п</t>
  </si>
  <si>
    <t>Вопросы и варианты ответов</t>
  </si>
  <si>
    <t>Баллы</t>
  </si>
  <si>
    <t>Понижающие коэффициенты</t>
  </si>
  <si>
    <r>
      <t xml:space="preserve">в случае применения </t>
    </r>
    <r>
      <rPr>
        <sz val="9"/>
        <color theme="1"/>
        <rFont val="Times New Roman"/>
        <family val="1"/>
        <charset val="204"/>
      </rPr>
      <t xml:space="preserve">графического </t>
    </r>
    <r>
      <rPr>
        <sz val="9"/>
        <color rgb="FF000000"/>
        <rFont val="Times New Roman"/>
        <family val="1"/>
        <charset val="204"/>
      </rPr>
      <t>формата</t>
    </r>
  </si>
  <si>
    <t>в случае затрудненного поиска документа</t>
  </si>
  <si>
    <t>2015 год</t>
  </si>
  <si>
    <t>Крымский федеральный округ</t>
  </si>
  <si>
    <t>Республика Крым</t>
  </si>
  <si>
    <t>г.Севастополь</t>
  </si>
  <si>
    <t>Наименование субъекта                                                  Российской Федерации</t>
  </si>
  <si>
    <t>Формат данных</t>
  </si>
  <si>
    <t>Возникшие трудности с поиском документа</t>
  </si>
  <si>
    <t>графический формат</t>
  </si>
  <si>
    <t>затрудненный поиск</t>
  </si>
  <si>
    <t>Итого</t>
  </si>
  <si>
    <t>баллы</t>
  </si>
  <si>
    <t>Excel</t>
  </si>
  <si>
    <t>Специальный формат</t>
  </si>
  <si>
    <t>Наименование субъекта                                               Российской Федерации</t>
  </si>
  <si>
    <t>Оценка показателя 10.2</t>
  </si>
  <si>
    <t>Оценка показателя 10.4</t>
  </si>
  <si>
    <t>Оценка субъектов Российской Федерации по разделу 11 "Финансовый контроль" (группировка по федеральным округам)</t>
  </si>
  <si>
    <t>Финансовый контроль</t>
  </si>
  <si>
    <r>
      <t xml:space="preserve">Важным элементом бюджетного процесса является государственный финансовый контроль, призванный обеспечить законность, рациональность и эффективность использования государственных средств. В разделе оценивается открытость данных о деятельности органов внешнего и внутреннего государственного финансового контроля субъектов РФ. Показатели раздела в полной мере согласуются с требованиями Бюджетного кодекса РФ, Федерального закона от 9 февраля 2009 г. №8-ФЗ «Об обеспечении доступа к информации о деятельности государственных органов и органов местного самоуправления», </t>
    </r>
    <r>
      <rPr>
        <i/>
        <sz val="9"/>
        <color theme="1"/>
        <rFont val="Times New Roman"/>
        <family val="1"/>
        <charset val="204"/>
      </rPr>
      <t>Федерального закона от 7 февраля 2011 г. № 6-ФЗ «Об общих принципах организации и деятельности контрольно-счетных органов субъектов Российской Федерации и муниципальных образований».</t>
    </r>
  </si>
  <si>
    <t> 12</t>
  </si>
  <si>
    <t>Опубликован ли план контрольных мероприятий органа внешнего государственного финансового контроля субъекта РФ на 2015 год?</t>
  </si>
  <si>
    <t xml:space="preserve">В целях оценки показателя учитывается официальный документ, подписанный уполномоченным лицом. </t>
  </si>
  <si>
    <t>Да, опубликован</t>
  </si>
  <si>
    <t>Нет, не опубликован</t>
  </si>
  <si>
    <t>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</si>
  <si>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В целях оценки показателя учитывается информация, в составе которой в обязательном порядке содержатся следующие сведения:</t>
  </si>
  <si>
    <t>а) исходные данные о контрольном мероприятии: наименование контрольного мероприятия; основание для проведения контрольного мероприятия; наименование объекта; проверенный период; сроки проведения контрольного мероприятия;</t>
  </si>
  <si>
    <t>б) выявленные в ходе проведенного контрольного мероприятия нарушения;</t>
  </si>
  <si>
    <t>в) требования по устранению выявленных нарушений и недостатков, предотвращению нанесения материального ущерба субъекту РФ или возмещению причиненного вреда, по привлечению к ответственности должностных лиц, виновных в допущенных нарушениях, а также мер по пресечению, устранению и предупреждению нарушений (согласно внесенным представлениям и предписаниям).</t>
  </si>
  <si>
    <t>г) принятые решения и меры по устранению выявленных нарушений.</t>
  </si>
  <si>
    <t>В целях оценки показателя учитываются контрольные и экспертно-аналитические мероприятия, предусмотренные планом контрольных мероприятий органа внешнего государственного финансового контроля субъекта РФ на 2015 год, срок реализации которых на дату проведения мониторинга завершен.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предписания, если в составе информации о проведенных контрольных мероприятиях не установлены иные сроки для устранения выявленных нарушений.</t>
  </si>
  <si>
    <t>Да, опубликована информация по результатам всех контрольных и экспертно-аналитических мероприятий, предусмотренных планом контрольных мероприятий органа внешнего государственного финансового контроля субъекта РФ на 2015 год, в том числе сведения о принятых решениях и мерах по устранению выявленных нарушений</t>
  </si>
  <si>
    <t>0,5 </t>
  </si>
  <si>
    <t>Да, опубликована информация по результатам всех контрольных и экспертно-аналитических мероприятий, предусмотренных планом контрольных мероприятий органа внешнего государственного финансового контроля субъекта РФ на 2015 год, но не публикуются сведения о принятых решениях и мерах по устранению выявленных нарушений</t>
  </si>
  <si>
    <t>Нет, информация не публикуется или публикуется нерегулярно (опубликована информация по отдельным контрольным и (или) экспертно-аналитическим мероприятиям, предусмотренным планом контрольных мероприятий на 2015 год), либо опубликованная информация не соответствует указанным требованиям</t>
  </si>
  <si>
    <t>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t>
  </si>
  <si>
    <t>В целях оценки показателя учитывается официальный документ, подписанный уполномоченным лицом.</t>
  </si>
  <si>
    <t>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</si>
  <si>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В целях оценки показателя учитываются контрольные мероприятия, предусмотренные планом контрольных мероприятий органа внутреннего государственного финансового контроля субъекта РФ на 2015 год, срок реализации которых на дату проведения мониторинга завершен. В качестве срока для принятия решений и мер по устранению выявленных нарушений учитывается 30 календарных дней с даты внесения представления или предписания, если в составе информации о проведенных контрольных мероприятиях не установлены иные сроки для устранения выявленных нарушений.</t>
  </si>
  <si>
    <t>Да, опубликована информация по результатам всех контрольных мероприятий, предусмотренных планом контрольных мероприятий органа внутреннего государственного финансового контроля субъекта РФ на 2015 год, в том числе сведения о принятых решениях и мерах по устранению выявленных нарушений</t>
  </si>
  <si>
    <t>Да, опубликована информация по результатам всех контрольных мероприятий, предусмотренных планом контрольных мероприятий органа внутреннего государственного финансового контроля субъекта РФ на 2015 год, но не публикуются сведения о принятых решениях и мерах по устранению выявленных нарушений</t>
  </si>
  <si>
    <t>Нет, информация не публикуется или публикуется нерегулярно (опубликована информация по отдельным контрольным мероприятиям, предусмотренным планом контрольных мероприятий на 2015 год), либо опубликованная информация не соответствует указанным требованиям</t>
  </si>
  <si>
    <t>11.1</t>
  </si>
  <si>
    <t>11.2</t>
  </si>
  <si>
    <t>11.3</t>
  </si>
  <si>
    <t>11.4</t>
  </si>
  <si>
    <t>Исходные данные и оценка показателя "11.1. Опубликован ли план контрольных мероприятий органа внешнего государственного финансового контроля субъекта РФ на 2015 год?"</t>
  </si>
  <si>
    <t>11.1. Опубликован ли план контрольных мероприятий органа внешнего государственного финансового контроля субъекта РФ на 2015 год?</t>
  </si>
  <si>
    <t>Оценка показателя 11.1</t>
  </si>
  <si>
    <t>Исходные данные и оценка показателя "11.2.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мерах?"</t>
  </si>
  <si>
    <t>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</si>
  <si>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Исходные данные и оценка показателя "11.3.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год?"</t>
  </si>
  <si>
    <t>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t>
  </si>
  <si>
    <t>Оценка показателя 11.3</t>
  </si>
  <si>
    <t>Исходные данные и оценка показателя "11.4.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мерах?"</t>
  </si>
  <si>
    <t>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t>
  </si>
  <si>
    <t>Наименование раздела не соответствует содержанию документа</t>
  </si>
  <si>
    <t>Исходные данные о контрольном мероприятии</t>
  </si>
  <si>
    <t>Сведения о выявленных нарушениях</t>
  </si>
  <si>
    <t>Принятые решения и меры по устранению недостатков</t>
  </si>
  <si>
    <t>Да</t>
  </si>
  <si>
    <t>Нет</t>
  </si>
  <si>
    <t>По отдельным мероприятиям</t>
  </si>
  <si>
    <t>Требования по устранению выявленных нарушений и недостатков</t>
  </si>
  <si>
    <t>Отдельные сведения</t>
  </si>
  <si>
    <t>Опубликован, но не подписан</t>
  </si>
  <si>
    <t>Нет, информация не публикуется</t>
  </si>
  <si>
    <t>Наличие ссылки (баннера) на сайте, на котором публикуются бюджетные данные, на сайт подразделения, созданного высшим исполнительным органом государственной власти субъекта РФ в целях осуществления внутреннего финансового контроля (если такое подразделение создано)</t>
  </si>
  <si>
    <t>http://beldepfin.ru/?page_id=1508</t>
  </si>
  <si>
    <t>http://www.admoblkaluga.ru/sub/finan/control_upr.php</t>
  </si>
  <si>
    <t>http://orel-region.ru/index.php?head=20&amp;part=25</t>
  </si>
  <si>
    <t>http://fin.tmbreg.ru/7672/7041/7043.html</t>
  </si>
  <si>
    <t>http://www.минконтрольтверь.рф/</t>
  </si>
  <si>
    <t>http://minfin.tularegion.ru/documents/checking/</t>
  </si>
  <si>
    <t>http://www.yarregion.ru/depts/depfin/tmpPages/activities.aspx</t>
  </si>
  <si>
    <t>http://www.df35.ru/index.php?option=com_content&amp;view=category&amp;id=67&amp;Itemid=155</t>
  </si>
  <si>
    <t>http://www.minfin39.ru/ministry/informatsiya-o-rezultatakh-proverok/</t>
  </si>
  <si>
    <t>http://gosfincontrol.gov-murman.ru/about/results/plann.php</t>
  </si>
  <si>
    <t>http://novkfo.ru/%D0%BF%D0%BB%D0%B0%D0%BD%D1%8B_%D0%BF%D1%80%D0%BE%D0%B2%D0%B5%D0%B4%D0%B5%D0%BD%D0%B8%D1%8F_%D0%BA%D0%BE%D0%BD%D1%82%D1%80%D0%BE%D0%BB%D1%8C%D0%BD%D1%8B%D1%85_%D0%BC%D0%B5%D1%80%D0%BE%D0%BF%D1%80%D0%B8%D1%8F%D1%82%D0%B8%D0%B9/</t>
  </si>
  <si>
    <t>http://finance.pskov.ru/</t>
  </si>
  <si>
    <t>http://www.dfbn.ru/pages.php?id=47</t>
  </si>
  <si>
    <t>http://mf-ao.ru/index.php/2010-02-12-12-28-48/proverki</t>
  </si>
  <si>
    <t>http://rostfincontrol.donland.ru/Default.aspx?pageid=57645</t>
  </si>
  <si>
    <t>http://mfrno-a.ru/login/vnutrenniy_gosudarstvennyy_finansovyy_kontrol.php</t>
  </si>
  <si>
    <t>https://minfin.bashkortostan.ru/activity/15597/</t>
  </si>
  <si>
    <t>http://марийэл.рф/minfin/Pages/checks.aspx</t>
  </si>
  <si>
    <t>http://minfin.tatarstan.ru/rus/plans.htm</t>
  </si>
  <si>
    <t>http://ufo.ulntc.ru/index.php?mgf=revizor/plan&amp;slep=net</t>
  </si>
  <si>
    <t>http://www.finupr.kurganobl.ru/index.php?test=prov</t>
  </si>
  <si>
    <t>http://minfin.midural.ru/document/category/38#document_list</t>
  </si>
  <si>
    <t>http://admtyumen.ru/ogv_ru/gov/administrative/finance_department/general_information/work_plans.htm</t>
  </si>
  <si>
    <t>http://gku74.ru/htmlpages/Show/activities/Planyproverok</t>
  </si>
  <si>
    <t>http://www.minfin-altai.ru/about/inspections/finkontrol/finansovogo_kontrolya.php</t>
  </si>
  <si>
    <t>http://www.r-19.ru/authorities/ministry-of-finance-of-the-republic-of-khakassia/docs/plany-proverok/</t>
  </si>
  <si>
    <t>http://фининспекция.забайкальскийкрай.рф/plan_raboty.html</t>
  </si>
  <si>
    <t>http://pricekontrol.krskstate.ru/page6802/page6923</t>
  </si>
  <si>
    <t>http://www.gkuko.ru/activities/group-1/subgroup-1.html</t>
  </si>
  <si>
    <t>http://sakhminfin.ru/index.php/finansy-oblasti/finansovyj-kontrol/rezultaty-proverok/proverout</t>
  </si>
  <si>
    <t>Орган, осуществляющий внутренний государственный финансовый контроль</t>
  </si>
  <si>
    <t>http://minfin.karelia.ru/plan-kontrol-nyh-meroprijatij-na-1-kvartal-2015-goda/; http://www.gov.karelia.ru/Power/Committee/Control/</t>
  </si>
  <si>
    <t>http://minfin.karelia.ru/informacija-o-rezul-tatah-proverok-provedennyh-ministerstvom-finansov-respubliki-karelija/; http://www.gov.karelia.ru/Power/Committee/Control/</t>
  </si>
  <si>
    <t>http://ksp.karelia.ru/index.php?option=com_content&amp;view=article&amp;id=59&amp;Itemid=38</t>
  </si>
  <si>
    <t>http://ksp.karelia.ru/index.php?option=com_content&amp;view=article&amp;id=147&amp;Itemid=43</t>
  </si>
  <si>
    <t>http://minfin.rkomi.ru/page/12869/</t>
  </si>
  <si>
    <t>http://ksp.rkomi.ru/left/deyat/plans/</t>
  </si>
  <si>
    <t>http://ksp.rkomi.ru/left/news/</t>
  </si>
  <si>
    <t>http://dvinaland.ru/gov/-wvpzcr6y</t>
  </si>
  <si>
    <t>http://kspao.ru/info/plan_raboty/index.php</t>
  </si>
  <si>
    <t>http://kspao.ru/auditing_activities/</t>
  </si>
  <si>
    <t>http://www.df35.ru/index.php?option=com_content&amp;view=category&amp;id=68&amp;Itemid=157</t>
  </si>
  <si>
    <t>http://www.kspvo.ru/activitiesp/arrangement/</t>
  </si>
  <si>
    <t>http://www.kspvo.ru/activitiesp/km/</t>
  </si>
  <si>
    <t>http://ksp39.ru/index.php?option=com_content&amp;view=article&amp;id=399:didgest-24-08-2015&amp;catid=41:kontreviz&amp;Itemid=81</t>
  </si>
  <si>
    <t>http://ksp39.ru/index.php?option=com_content&amp;view=category&amp;id=41&amp;Itemid=81</t>
  </si>
  <si>
    <t>http://www.ksplo.ru/plan_2015</t>
  </si>
  <si>
    <t>http://www.ksplo.ru/proverka_otchet</t>
  </si>
  <si>
    <t>http://gfc.lenobl.ru/programm/komment?id=38624</t>
  </si>
  <si>
    <t>http://gfc.lenobl.ru/programm/activity?id=38629</t>
  </si>
  <si>
    <t>Наличие ссылки (баннера) на сайте, на котором публикуются бюджетные данные, на сайт органа внешнего финансового контроля</t>
  </si>
  <si>
    <t>Возникшие трудности с поиском документа на сайте органа внешнего финансового контроля</t>
  </si>
  <si>
    <t>Не требуется</t>
  </si>
  <si>
    <t>http://gosfincontrol.gov-murman.ru/about/results/factt.php</t>
  </si>
  <si>
    <t>http://www.kspmo.ru/?view=topic</t>
  </si>
  <si>
    <t>http://www.kspmo.ru/?view=plan</t>
  </si>
  <si>
    <t>http://novkfo.ru/%D0%BA%D0%BE%D0%BD%D1%82%D1%80%D0%BE%D0%BB%D1%8C%D0%BD%D0%BE_%D1%80%D0%B5%D0%B2%D0%B8%D0%B7%D0%B8%D0%BE%D0%BD%D0%BD%D0%B0%D1%8F_%D0%B4%D0%B5%D1%8F%D1%82%D0%B5%D0%BB%D1%8C%D0%BD%D0%BE%D1%81%D1%82%D1%8C/</t>
  </si>
  <si>
    <t>http://spno.nov.ru/index.php?option=com_content&amp;task=view&amp;id=280</t>
  </si>
  <si>
    <t>http://spno.nov.ru/index.php?option=com_content&amp;task=view&amp;id=315</t>
  </si>
  <si>
    <t>http://www.sp-po.ru/activity/control/</t>
  </si>
  <si>
    <t>http://gov.spb.ru/gov/otrasl/fin_kontrol/</t>
  </si>
  <si>
    <t>http://ksp.org.ru/rubric/96/na-2015-god</t>
  </si>
  <si>
    <t>Да, опубликована, за исключением сведений о принятых решениях и мерах по устранению выявленных нарушений</t>
  </si>
  <si>
    <t>Да, опубликована</t>
  </si>
  <si>
    <t>http://dfei.adm-nao.ru/kontrolno-revizionnaya-deyatelnost/plany-kontrolnyh-meropriyatij/</t>
  </si>
  <si>
    <t>http://dfei.adm-nao.ru/kontrolno-revizionnaya-deyatelnost/</t>
  </si>
  <si>
    <t>http://спнао.рф/index1-2.html</t>
  </si>
  <si>
    <t>http://спнао.рф/index1-3.html</t>
  </si>
  <si>
    <t>http://ksp.org.ru/rubric/633200016/Kontrolno-revizionnaya-deyatelnost</t>
  </si>
  <si>
    <t>http://www.ugfkra.ru/content.php?id=17</t>
  </si>
  <si>
    <t>http://ugfkra.ru/content.php?id=22</t>
  </si>
  <si>
    <t>http://kspra.ru/page.php?id=26</t>
  </si>
  <si>
    <t>http://kspra.ru/page.php?id=172</t>
  </si>
  <si>
    <t>http://rsfbc.kalmregion.ru/</t>
  </si>
  <si>
    <t>http://ksp.kalmregion.ru/plans.htm#</t>
  </si>
  <si>
    <t>http://ksp.kalmregion.ru/control.htm</t>
  </si>
  <si>
    <t>http://www.kspkuban.ru/catalog/?action=show_item&amp;ctg_id=709&amp;cti_id=2190</t>
  </si>
  <si>
    <t>http://www.kspkuban.ru/catalog/?ctg_id=711</t>
  </si>
  <si>
    <t>http://www.dfbn.ru/pages.php?id=577</t>
  </si>
  <si>
    <t>http://ksp-ao.ru/flats_sold/plans_work/</t>
  </si>
  <si>
    <t>http://ksp-ao.ru/km/km-d/</t>
  </si>
  <si>
    <t>http://volgafin.volganet.ru/norms/acts/2518/; http://volgafin-old.volganet.ru/folder_3/folder_4/</t>
  </si>
  <si>
    <t>http://volgafin-old.volganet.ru/folder_3/folder_9/</t>
  </si>
  <si>
    <t>http://www.ksp61.ru/work/plans/detail/?ID=682</t>
  </si>
  <si>
    <t>http://www.ksp61.ru/work/checks/</t>
  </si>
  <si>
    <t>http://rostfincontrol.donland.ru/Default.aspx?pageid=57647</t>
  </si>
  <si>
    <t>http://www.minfin-altai.ru/about/inspections/finkontrol/rezultaty_raboty.php</t>
  </si>
  <si>
    <t>Информация не отвечает требованиям</t>
  </si>
  <si>
    <t>Информация не отвечает требованиям и публикуется нерегулярно (несвоевременно)</t>
  </si>
  <si>
    <t>http://ksp04.ru/deyatelnost/plan-raboty-na-god</t>
  </si>
  <si>
    <t>http://ksp04.ru/deyatelnost/informatsiya-o-provedennykh-kontrolnykh-i-ekspertno-analiticheskikh-meropriyatiyakh</t>
  </si>
  <si>
    <t>http://minfinrb.ru/control/43/</t>
  </si>
  <si>
    <t>Финансовый орган</t>
  </si>
  <si>
    <t>Иное подразделение</t>
  </si>
  <si>
    <t>http://minfinrb.ru/control/43/; http://budget.govrb.ru/ebudget/Menu/Page/119</t>
  </si>
  <si>
    <t>http://sp03.ru/work/3</t>
  </si>
  <si>
    <t>http://www.sp03.ru/work/krd</t>
  </si>
  <si>
    <t>http://sprt17.ru/?cat=8</t>
  </si>
  <si>
    <t>http://sprt17.ru/?cat=6</t>
  </si>
  <si>
    <t>http://sfbn-rt.ru/?q=content/plan-raboty-sluzhby</t>
  </si>
  <si>
    <t>http://sfbn-rt.ru/?q=areports</t>
  </si>
  <si>
    <t>http://www.r-19.ru/authorities/ministry-of-finance-of-the-republic-of-khakassia/docs/rezultaty-planovykh-i-vneplanovykh-proverok/</t>
  </si>
  <si>
    <t>http://www.ksp19.ru/worck_p.html</t>
  </si>
  <si>
    <t>http://www.ksp19.ru/worck_r.html</t>
  </si>
  <si>
    <t>http://fin22.ru/checks/out/</t>
  </si>
  <si>
    <t>http://www.ach22.ru/docs/plan/plan2015.pdf</t>
  </si>
  <si>
    <t>http://www.ach22.ru/index.php/2013-01-31-07-00-31/2014-09-28-13-21-49</t>
  </si>
  <si>
    <t>http://фининспекция.забайкальскийкрай.рф/sitemap.html</t>
  </si>
  <si>
    <t>http://kspzab.ru/plan_of_action/</t>
  </si>
  <si>
    <t>http://kspzab.ru/control/</t>
  </si>
  <si>
    <t>http://spkrk.ru/index.php?option=com_content&amp;view=article&amp;id=16&amp;Itemid=17</t>
  </si>
  <si>
    <t>http://spkrk.ru/index.php?option=com_content&amp;view=category&amp;layout=blog&amp;id=14&amp;Itemid=31</t>
  </si>
  <si>
    <t>http://pricekontrol.krskstate.ru/page6802/page8442</t>
  </si>
  <si>
    <t>http://irkobl.ru/sites/financialcontrol/working/Planirovanie/</t>
  </si>
  <si>
    <t>http://irkobl.ru/sites/financialcontrol/working/cm/</t>
  </si>
  <si>
    <t>http://kspko.ru/pages/inform</t>
  </si>
  <si>
    <t>http://www.uk.nso.ru/page/160</t>
  </si>
  <si>
    <t>http://www.uk.nso.ru/news/167</t>
  </si>
  <si>
    <t>http://www.ksp.nso.ru/page/30</t>
  </si>
  <si>
    <t>http://www.ksp.nso.ru/news?field_tags_tid[]=12</t>
  </si>
  <si>
    <t>http://www.kspomskobl.ru/plans.html</t>
  </si>
  <si>
    <t>http://kspomskobl.ru/rezrabot.html</t>
  </si>
  <si>
    <t>http://gufc.omskportal.ru/ru/RegionalPublicAuthorities/executivelist/GUFC/Otraslevaya/Plan/bg/2015.html</t>
  </si>
  <si>
    <t>http://gufc.omskportal.ru/ru/RegionalPublicAuthorities/executivelist/GUFC/Otraslevaya/insp/internal/bg/2015.html</t>
  </si>
  <si>
    <t>http://audit.tomsk.ru/deyatelnost/plan_rabot/plan-raboty-2015/index.php</t>
  </si>
  <si>
    <t>http://audit.tomsk.ru/deyatelnost/plan_rabot/plan-raboty-2015/kontrolnye_meropriyatia.php</t>
  </si>
  <si>
    <t>Word, pdf</t>
  </si>
  <si>
    <t>http://kgfk.tomsk.gov.ru/Plani-rabot</t>
  </si>
  <si>
    <t>http://kgfk.tomsk.gov.ru/Otcheti-i-dokladi-o-deyatelynosti</t>
  </si>
  <si>
    <t>http://www.mfur.ru/kr_rabota/plan_rabot/2015/index.php</t>
  </si>
  <si>
    <t>http://www.mfur.ru/kr_rabota/info_rabota/2015/index.php</t>
  </si>
  <si>
    <t>http://www.gkk.udmurt.ru/inspections/plan/</t>
  </si>
  <si>
    <t>http://www.sakha.gov.ru/node/180757</t>
  </si>
  <si>
    <t>http://www.sakha.gov.ru/node/240822</t>
  </si>
  <si>
    <t>http://www.sakha.gov.ru/node/64033</t>
  </si>
  <si>
    <t>http://www.sakha.gov.ru/taxonomy/term/2926</t>
  </si>
  <si>
    <t>http://www.kamchatka.gov.ru/?cont=oiv_din&amp;mcont=5734&amp;menu=4&amp;menu2=0&amp;id=168</t>
  </si>
  <si>
    <t>http://ksp41.ru/deyatelnost-ksp/plan-raboty</t>
  </si>
  <si>
    <t>http://ksp41.ru/deyatelnost-ksp/kontrolnaya/category/36-2015-god</t>
  </si>
  <si>
    <t>http://ksp25.ru/working/2015_god/</t>
  </si>
  <si>
    <t>http://ksp25.ru/working/otchety_po_kontrolnym_meropriyatiyam_2015_god/</t>
  </si>
  <si>
    <t>http://primorsky.ru/authorities/executive-agencies/departments/departament-gosprogramm/informatsiya-o-proverkakh/</t>
  </si>
  <si>
    <t>http://minfin.khabkrai.ru/portal/Show/Category/100?ItemId=480; http://ksp27.ru/workplan/2015</t>
  </si>
  <si>
    <t>http://ksp27.ru/node/170</t>
  </si>
  <si>
    <t>http://minfin.khabkrai.ru/portal/Menu/Page/453</t>
  </si>
  <si>
    <t>http://minfin.khabkrai.ru/portal/Menu/Page/115</t>
  </si>
  <si>
    <t>http://www.fin.amurobl.ru:8080/deyatelnost/gosudarstvennyy-kontrol/finansovyy-kontrol/index.php</t>
  </si>
  <si>
    <t>http://www.fin.amurobl.ru:8080/deyatelnost/gosudarstvennyy-kontrol/finansovyy-kontrol/informatsiya-o-rezultatakh-proverok.php</t>
  </si>
  <si>
    <t>http://ksp-amur.ru/year_plan/</t>
  </si>
  <si>
    <t>http://ksp-amur.ru/articles/detail.php?ELEMENT_ID=972</t>
  </si>
  <si>
    <t>http://minfin.49gov.ru/activities/plans/</t>
  </si>
  <si>
    <t>http://minfin.49gov.ru/activities/audit/</t>
  </si>
  <si>
    <t>http://spmagadan.ru/index.php?newsid=148</t>
  </si>
  <si>
    <t>http://spmagadan.ru/index.php?do=cat&amp;category=info</t>
  </si>
  <si>
    <t>http://spsakh.ru/work.php</t>
  </si>
  <si>
    <t>http://spsakh.ru/work_15.php</t>
  </si>
  <si>
    <t>http://www.eao.ru/?p=2494#1</t>
  </si>
  <si>
    <t>http://www.eao.ru/?p=1707</t>
  </si>
  <si>
    <t>http://www.eao.ru/?p=1964</t>
  </si>
  <si>
    <t>http://www.eao.ru/?p=1733</t>
  </si>
  <si>
    <t>http://чукотка.рф/power/administrative_setting/Dep_fin_ecom/</t>
  </si>
  <si>
    <t>http://palata.chukotka.ru/index.php/deyatelnost/plan-rabot</t>
  </si>
  <si>
    <t>http://palata.chukotka.ru/index.php/deyatelnost/informatsiya-o-kontrolnykh-meropriyatiyakh</t>
  </si>
  <si>
    <t>http://sp-rc.ru/%D0%B4%D0%B5%D1%8F%D1%82%D0%B5%D0%BB%D1%8C%D0%BD%D0%BE%D1%81%D1%82%D1%8C/%D0%BF%D0%BB%D0%B0%D0%BD%D1%8B-%D0%B4%D0%B5%D1%8F%D1%82%D0%B5%D0%BB%D1%8C%D0%BD%D0%BE%D1%81%D1%82%D0%B8/</t>
  </si>
  <si>
    <t>http://sp-rc.ru/%D0%B4%D0%B5%D1%8F%D1%82%D0%B5%D0%BB%D1%8C%D0%BD%D0%BE%D1%81%D1%82%D1%8C/%D1%8D%D0%BA%D1%81%D0%BF%D0%B5%D1%80%D1%82%D0%BD%D0%BE-%D0%B0%D0%BD%D0%B0%D0%BB%D0%B8%D1%82%D0%B8%D1%87%D0%B5%D1%81%D0%BA%D0%B8%D0%B5-%D0%BC%D0%B5%D1%80%D0%BE%D0%BF%D1%80%D0%B8%D1%8F%D1%82%D0%B8%D1%8F/</t>
  </si>
  <si>
    <t>http://sfn.rk.gov.ru/rus/info.php?id=609568</t>
  </si>
  <si>
    <t>http://sfn.rk.gov.ru/rus/index.htm/news/tape/?page=3</t>
  </si>
  <si>
    <t>http://sevastopol.gov.ru/goverment/podrazdeleniya/finkontrol/otchet/</t>
  </si>
  <si>
    <t>http://www.finupr.kurganobl.ru/dokuments/prov/prov2015_03-9.pdf</t>
  </si>
  <si>
    <t>http://kspkurgan.ru/plan</t>
  </si>
  <si>
    <t>http://kspkurgan.ru/auditing</t>
  </si>
  <si>
    <t>http://minfin.midural.ru/document/category/37#document_list; http://minfin.midural.ru/document/category/93#document_list</t>
  </si>
  <si>
    <t>http://spso66.ru/deyatelnost/plan-raboty-schetnoj-palaty/</t>
  </si>
  <si>
    <t>http://spso66.ru/kontrolno-revizionnaya-deyatelnost-schetnoj-palaty-sverdlovskoj-oblasti-v-2015-godu/</t>
  </si>
  <si>
    <t>http://admtyumen.ru/ogv_ru/gov/administrative/finance_department/general_information/results_were.htm</t>
  </si>
  <si>
    <t>http://rfspto.ru/?page_id=1119</t>
  </si>
  <si>
    <t>http://rfspto.ru/?page_id=49</t>
  </si>
  <si>
    <t>http://www.ksp74.ru/document.php?name=Plan_15</t>
  </si>
  <si>
    <t>http://www.ksp74.ru/keae_info.php</t>
  </si>
  <si>
    <t>http://gku74.ru/htmlpages/Show/activities/Orezultataxprovedennyxproverok</t>
  </si>
  <si>
    <t>http://www.sphmao.ru/about/activities/planning.php</t>
  </si>
  <si>
    <t>http://www.sphmao.ru/about/activities/checkresults.php</t>
  </si>
  <si>
    <t>http://www.yamalfin.ru/index.php?option=com_content&amp;view=category&amp;id=56:2012-06-23-06-38-43&amp;Itemid=60&amp;layout=default</t>
  </si>
  <si>
    <t>http://www.yamalfin.ru/index.php?option=com_content&amp;view=category&amp;id=94%3A---2015-&amp;Itemid=60&amp;layout=default</t>
  </si>
  <si>
    <t>https://spyanao.ru/deyatelnost/planyi-rabotyi-schetnoj-palatyi/</t>
  </si>
  <si>
    <t>http://www.spdag.ru/2012-06-18-06-15-27.html</t>
  </si>
  <si>
    <t>http://www.spdag.ru/bulleteni.html</t>
  </si>
  <si>
    <t>http://portal.minfinrd.ru/Menu/Page/1</t>
  </si>
  <si>
    <t>Сайт не открывается</t>
  </si>
  <si>
    <t>http://www.mfri.ru/</t>
  </si>
  <si>
    <t>http://kspri.ru/index.php/deyatelnost-palaty/kontrolno-revizionnaya-deyatelnost</t>
  </si>
  <si>
    <t>http://kspri.ru/index.php/plan-raboty</t>
  </si>
  <si>
    <t>http://www.kspkbr.ru/index.php/2012-06-22-11-50-48/plan-raboty-kontrolno-schetnoj-palaty</t>
  </si>
  <si>
    <t xml:space="preserve">Реклама на сайте </t>
  </si>
  <si>
    <t>Сайт финоргана не открывается</t>
  </si>
  <si>
    <t>http://minfin09.ucoz.ru/load/finansovyj_audit/rezultaty_proverok/34</t>
  </si>
  <si>
    <t>http://www.kspkchr.ru/page/page201.html</t>
  </si>
  <si>
    <t>http://www.kspkchr.ru/page/page37.html</t>
  </si>
  <si>
    <t>http://arh.rso-a.ru/vlast/ksp/activity/</t>
  </si>
  <si>
    <t>http://spchr.ru/</t>
  </si>
  <si>
    <t>http://kspstav.ru/content/plan-raboty-ksp-sk</t>
  </si>
  <si>
    <t>http://kspstav.ru/list/control/2015; http://kspstav.ru/content/realizacija-predstavlenij-i-predpisanij-0</t>
  </si>
  <si>
    <t>http://openbudsk.ru/content/rebot/fin_conn.php</t>
  </si>
  <si>
    <t>http://openbudsk.ru/content/rebot/mpro.php</t>
  </si>
  <si>
    <t>https://minfin.bashkortostan.ru/activity/?SECTION_ID=14688</t>
  </si>
  <si>
    <t>http://www.ksp02.ru/activities/</t>
  </si>
  <si>
    <t>http://марийэл.рф/gsp/Pages/plans.aspx</t>
  </si>
  <si>
    <t>http://марийэл.рф/gsp/Pages/kontr_mer2015.aspx</t>
  </si>
  <si>
    <t>http://www.minfinrm.ru/</t>
  </si>
  <si>
    <t>http://www.sp.e-mordovia.ru/plan-raboty.html</t>
  </si>
  <si>
    <t>http://www.sp.e-mordovia.ru/informatsiya-o-kontrolnykh-meropriyatiyakh.html</t>
  </si>
  <si>
    <t>http://www.sprt.tatar/index.php?page=/articles/6/68/88</t>
  </si>
  <si>
    <t>http://gov.cap.ru/SiteMap.aspx?gov_id=22&amp;id=1920214</t>
  </si>
  <si>
    <t>http://gov.cap.ru/SiteMap.aspx?gov_id=108&amp;id=85747</t>
  </si>
  <si>
    <t>http://gov.cap.ru/SiteMap.aspx?gov_id=108&amp;id=1981220</t>
  </si>
  <si>
    <t>http://ksppk.ru/index.php/otkrytye-dannye/plan-raboty</t>
  </si>
  <si>
    <t>http://ksppk.ru/index.php/otkrytye-dannye/kontrolno-revizionnaya-deyatelnost-ksp</t>
  </si>
  <si>
    <t>http://mfin.permkrai.ru/audit/wncontrol/municip/2014/</t>
  </si>
  <si>
    <t>http://depfin.kirov.ru/openbudget/fincontrol/</t>
  </si>
  <si>
    <t>http://www.ksp43.ru/work-plans/983</t>
  </si>
  <si>
    <t>http://www.ksp43.ru/control-and-analytical; http://www.ksp43.ru/result_of_monitoring</t>
  </si>
  <si>
    <t>http://ksp.r52.ru/ru/9/253/</t>
  </si>
  <si>
    <t>http://ksp.r52.ru/ru/11/</t>
  </si>
  <si>
    <t>http://sp.orb.ru/pages/activity/plan.html</t>
  </si>
  <si>
    <t>http://www.minkontrol.orb.ru/informaciya/punkt-razdela-1.html</t>
  </si>
  <si>
    <t>http://finance.pnzreg.ru/finkontrol/fk_pr/fkplan15god</t>
  </si>
  <si>
    <t>http://finance.pnzreg.ru/finkontrol/fk_iorkm/fkiord2015</t>
  </si>
  <si>
    <t>http://sp-penza.ru/the-activities-of-the-chamber/work-plan/</t>
  </si>
  <si>
    <t>http://sp-penza.ru/the-activities-of-the-chamber/information-about-control-and-expert-analytical-activities/</t>
  </si>
  <si>
    <t>http://gfk.samregion.ru/activity/lead_N2/</t>
  </si>
  <si>
    <t>http://gfk.samregion.ru/activity/lead_N2/proverkiirevizii2015/</t>
  </si>
  <si>
    <t>http://sp.samregion.ru/activity/topicaly/</t>
  </si>
  <si>
    <t>http://www.saratov.gov.ru/gov/auth/komcontrol/</t>
  </si>
  <si>
    <t>http://spso.ucoz.ru/index/plan_raboty/0-16</t>
  </si>
  <si>
    <t>http://spso.ucoz.ru/index/kontrolnye_meroprijatija/0-40</t>
  </si>
  <si>
    <t>http://ufo.ulntc.ru/index.php?mgf=revizor/otch&amp;slep=net</t>
  </si>
  <si>
    <t>http://spuo.ru/activity/plan/</t>
  </si>
  <si>
    <t>http://spuo.ru/activity/events/</t>
  </si>
  <si>
    <t>http://beldepfin.ru/?page_id=3053</t>
  </si>
  <si>
    <t>http://belksp.ru/</t>
  </si>
  <si>
    <t>http://admin.bryanskobl.ru/</t>
  </si>
  <si>
    <t>http://www.kspbo.ru/activities/plan-of-working</t>
  </si>
  <si>
    <t>http://www.kspbo.ru/activities/check/control-revision-work</t>
  </si>
  <si>
    <t>http://www.spvo.ru/showpage.php?id=1095</t>
  </si>
  <si>
    <t>http://www.gfu.vrn.ru/Vgfk/information1/</t>
  </si>
  <si>
    <t>http://www.ksp-vrn.ru/activity/activity1</t>
  </si>
  <si>
    <t>http://www.ksp-vrn.ru/activity/bulleteni_2015</t>
  </si>
  <si>
    <t>http://ksp37.ru/plan.aspx</t>
  </si>
  <si>
    <t>http://ksp37.ru/reports.aspx?cat=1; http://ksp37.ru/newsletters.aspx</t>
  </si>
  <si>
    <t>http://sgfk.ivanovoobl.ru/deyatelnost/plany-rabot/</t>
  </si>
  <si>
    <t>http://sgfk.ivanovoobl.ru/deyatelnost/otchety-o-deyatelnosti/</t>
  </si>
  <si>
    <t>http://www.admoblkaluga.ru/sub/control_palata/activities/2015/</t>
  </si>
  <si>
    <t>http://www.admoblkaluga.ru/sub/control_palata/activities/2015/checkmeasures.php</t>
  </si>
  <si>
    <t>http://kspkostroma.ru/deyatelnost/plany/god2015</t>
  </si>
  <si>
    <t>http://kspkostroma.ru/deyatelnost/otchety</t>
  </si>
  <si>
    <t>http://dfk.adm44.ru/maininfo/pian2015/index.aspx</t>
  </si>
  <si>
    <t>http://dfk.adm44.ru/maininfo/otchety/index.aspx</t>
  </si>
  <si>
    <t>http://adm.rkursk.ru/index.php?id=1101&amp;mat_id=39962</t>
  </si>
  <si>
    <t>http://ksp46.ru/work/arrangements/</t>
  </si>
  <si>
    <t>http://ksp46.ru/work/test-actions/; http://ksp46.ru/work/predstavleniya-predpisaniya/</t>
  </si>
  <si>
    <t>http://www.admlip.ru/economy/finances/vnutrenniy-gosudarstvennyy-finansovyy-kontrol/</t>
  </si>
  <si>
    <t>http://gku.mosreg.ru/meropriyatia/plany-kontrolnoy-deyatelnosti/?PAGEN_1=2; http://gku.mosreg.ru/meropriyatia/plany-kontrolnoy-deyatelnosti/</t>
  </si>
  <si>
    <t>http://gku.mosreg.ru/meropriyatia/rezultaty-proverok/02-09-2015-17-18-29-rezultaty-planovykh-kontrolnykh-meropriyatiy-v-byu/</t>
  </si>
  <si>
    <t>http://www.ksp-orel.ru/plan-raboty/</t>
  </si>
  <si>
    <t>http://www.ksp-orel.ru/kontrolnaya-deyatelnost/</t>
  </si>
  <si>
    <t>http://ksp.mosreg.ru/deyat_15/</t>
  </si>
  <si>
    <t>http://www.ksp62.ru/functions/plan/</t>
  </si>
  <si>
    <t>http://www.ksp62.ru/functions/checkinfo/</t>
  </si>
  <si>
    <t>http://ksp67.ru/deyatelnost/plany-rabot/plan-rabot-2015.html</t>
  </si>
  <si>
    <t>http://ksp67.ru/deyatelnost/proverki.html</t>
  </si>
  <si>
    <t>http://www.finsmol.ru/checkup/nJMSlZt7</t>
  </si>
  <si>
    <t>http://ksp.tmbreg.ru/18/20.html</t>
  </si>
  <si>
    <t>http://ksp.tmbreg.ru/18/58.html</t>
  </si>
  <si>
    <t>http://fin.tmbreg.ru/7672/7041/7845.html; http://fin.tmbreg.ru/7672/7041/7858.html</t>
  </si>
  <si>
    <t>http://kspto.ru/index.php/act/plans/2015</t>
  </si>
  <si>
    <t>http://kspto.ru/act/activity/control/2015</t>
  </si>
  <si>
    <t>http://www.минконтрольтверь.рф/; http://www.reg.tverfin.ru/index.php?option=com_content&amp;task=view&amp;id=64&amp;Itemid=119</t>
  </si>
  <si>
    <t>http://www.sptulobl.ru/activities/plan/</t>
  </si>
  <si>
    <t>http://www.sptulobl.ru/activities/control/</t>
  </si>
  <si>
    <t>http://www.kspalata76.yarregion.ru/Info/Plan.html</t>
  </si>
  <si>
    <t>http://findep.mos.ru/activities-of-the-department/the-control-departmental-founder-internal/the-results-of-control-activities/the-results-of-control-activities.php; http://budget.mos.ru/rating#</t>
  </si>
  <si>
    <t>http://www.ksp.mos.ru/ru/work/work_plan_year/work_plan_2015/index.php</t>
  </si>
  <si>
    <t>http://www.ksp.mos.ru/ru/work/measures/index.php?&amp;from_4=1</t>
  </si>
  <si>
    <t>http://minfin.e-dag.ru/activity/informatsiya-o-proverkakh; http://portal.minfinrd.ru/Menu/Page/1</t>
  </si>
  <si>
    <t>Финорган (до 01.05.2015 г.), иное подразделение (с 01.05.2015 г.)</t>
  </si>
  <si>
    <t>http://sp.orb.ru/pages/activity/kontrol.html; http://sp.orb.ru/pages/activity/otchet_kvartal.html</t>
  </si>
  <si>
    <t>http://sevzakon.ru/view/laws/bank/iyul_2014/o_kontrolno-schetnoj_palate_goroda_sevastopolya/</t>
  </si>
  <si>
    <t>Справочно: опубликованные сведения</t>
  </si>
  <si>
    <t>В разделе "Новости"</t>
  </si>
  <si>
    <t>В разделе "Нормативные правовые акты"</t>
  </si>
  <si>
    <t>В разделе "Результаты деятельности"</t>
  </si>
  <si>
    <t>В разделе "Программы и мероприятия"</t>
  </si>
  <si>
    <t>В разделе "Документы"</t>
  </si>
  <si>
    <t>В разделе "Отчет за 2014 год"</t>
  </si>
  <si>
    <t>Ссылка работает некорректно</t>
  </si>
  <si>
    <t>Информация публикуется нерегулярно (несвоевременно)</t>
  </si>
  <si>
    <t>Не опубликован план контрольных мероприятий или в нем не указаны даты проведения контрольных мероприятий</t>
  </si>
  <si>
    <t>Мониторинг и оценка показателей раздела проведены в период с 10 сентября по 10 октября 2015 года. Оценивалось наличие сведений о проведенных контрольных мероприятиях, запланированных в плане контрольных мероприятий на январь-июль 2015 года.</t>
  </si>
  <si>
    <t>Итого по разделу 11</t>
  </si>
  <si>
    <t>http://minkontrol.orb.ru/deyatelnost-ministerstva/informaciya-o-provedennyh-kontrolnyh-meropriyatiyah/</t>
  </si>
  <si>
    <t>Мониторинг и оценка показателей раздела проведены в период с 10 сентября по 10 октября 2015 года.</t>
  </si>
  <si>
    <t>Оценка субъектов Российской Федерации по разделу 11 "Финансовый контроль" (рейтинг)</t>
  </si>
  <si>
    <t>http://www.gkuko.ru/activities/group-1/subgroup-4/2015.html</t>
  </si>
  <si>
    <t>http://www.kontrol.admhmao.ru/wps/portal/skon/home/deyatelnost/material/Plan/2015/ba10937a-b554-4fb9-b6ce-29d4f5d3cf5b/!ut/p/b1/hc7bboJAEIDhJ6ozCwi7lyDUcloQFpG9MVobwkmaSqr49AXTpFdt526SL_MPSCgI0QxKlkgo7ECeD59VeRiq_nxo513qezRoGLJU1baZ6aAbRBu6smxccYQcCm9Sxax-GRP_O-KBLNv-OPVykA9suiLZ-muCEXMIumyjxmQdq9Qg3-CPWDEB4ydnRNGUs0JMU8VBJVNBwA61fVqP7-69uSc13nxup1duy5g4OHKxS3jWBpch4WEzRETko7CfvRDxJhrtLk5BfNommWVa-qU2xfx-dewW19dugQudEt2gKlMoU5aoMch94C999wad_Bif0oQSqpZfDNr0iA!!/dl4/d5/L2dBISEvZ0FBIS9nQSEh/</t>
  </si>
  <si>
    <t>http://www.kontrol.admhmao.ru/wps/portal/skon/home/info_o_proverkah/dokument/681223c4-1e42-4d7e-a270-d6929974e0b0/!ut/p/b1/hc7NboJAFAXgJ6r3zo_MsMRAYGwGlBlA2BitrUFEmkpa4emLSTcu2t7dSb6cc6GCkhAuJJkjkbCB6rL7rI-7vu4uu_M9V87WUzbNn0OCMhQE1TxahiqS1LMIBZTRpMpJ4S_n4X8lS6iO524_7RVQPeLEDSbsrtmKhCsmBfkBf4yVExBbFFJr1zAukiRAtdBoDA2QZg5Y2CDfmtPwrsZmTE-jGbW_HnTDKdpcxzYycdbcrJvHsa8YBni7jmbo_TUzNle691eHPM0Wnv922Fyd-_v1vp19vbQznDlsTgUXlDmMu4xDoSCOuvYV2upjeDKpJJIdvwGobaP-/dl4/d5/L2dBISEvZ0FBIS9nQSEh/</t>
  </si>
  <si>
    <t>http://mrbk.ryazangov.ru/activities/admin_tech_management/financial_control/side_information/</t>
  </si>
  <si>
    <t>В разделе "Деятельность" - "Управление контроля и административно-технического надзора" - "Финансовый контроль" - "Дополнительные сведения"; файл pdf, без возможности поворота страницы</t>
  </si>
  <si>
    <t>http://mrbk.ryazangov.ru/activities/admin_tech_management/financial_control/total/</t>
  </si>
  <si>
    <t>http://budget.cap.ru/Show/Category/150?ItemId=340</t>
  </si>
  <si>
    <t>http://mf.nnov.ru/index.php?option=com_k2&amp;view=item&amp;layout=item&amp;id=25&amp;Itemid=254</t>
  </si>
  <si>
    <t>В разделе "Информация о результатах проверок, проведенных Министерством финансов в рамках осуществления государственного финансового контроля и контроля в сфере размещения заказов"; бессистемно (например, план на 1 квартал 2015 года опубликован раньше квартальных планов на 2014 год).</t>
  </si>
  <si>
    <t>В разделе "Информация"-"Общая информация"; бессистемно</t>
  </si>
  <si>
    <t>http://www.irksp.ru/activity/plans/</t>
  </si>
  <si>
    <t>http://www.irksp.ru/activity/reports/</t>
  </si>
  <si>
    <t>Сведения в составе сводных отчетов о работе КСП по итогам квартала</t>
  </si>
  <si>
    <t>http://minfin09.ucoz.ru/load/kontrol_v_sfere_zakupok/plan_proverok/77</t>
  </si>
  <si>
    <t>http://findep.mos.ru/activities-of-the-department/the-control-departmental-founder-internal/plans-of-control-activities/</t>
  </si>
  <si>
    <t>Только через функцию поиска</t>
  </si>
  <si>
    <t>http://fin22.ru/search/?title=%EF%EB%E0%ED+%EA%EE%ED%F2%F0%EE%EB%FC%ED%EE%E9+%E4%E5%FF%F2%E5%EB%FC%ED%EE%F1%F2%E8</t>
  </si>
  <si>
    <t>В разделе "Правовые акты"; не соблюдена последовательность</t>
  </si>
  <si>
    <t>http://depfin.kirov.ru/openbudget/fincontrol/infprovorg/</t>
  </si>
  <si>
    <t>Отсутствие исходных данных о мероприятии затрудняет сопоставление данных</t>
  </si>
  <si>
    <t>http://www.ksp34.ru/activity/plans/plan_rabotyi_na_2015_god/</t>
  </si>
  <si>
    <t>Дублирующие (по наименованию) разделы на сайте</t>
  </si>
  <si>
    <t>http://volgafin.volganet.ru/current-activity/inspections/</t>
  </si>
  <si>
    <t>Отдельные сведения (общего характера)</t>
  </si>
  <si>
    <t>http://www.spvo.ru/showpage.php?id=1083; http://dtf.avo.ru/index.php?option=com_content&amp;view=category&amp;layout=blog&amp;id=98&amp;Itemid=188</t>
  </si>
  <si>
    <t>http://dtf.avo.ru/index.php?option=com_content&amp;view=article&amp;id=256:2015-10-27-07-02-14&amp;catid=98:2015-10-27-06-59-51&amp;Itemid=188</t>
  </si>
  <si>
    <t>Сведения опубликованы на сайте финоргана</t>
  </si>
  <si>
    <t>http://www.gkk.udmurt.ru/inspections/control/index.php</t>
  </si>
  <si>
    <t>http://www.minfinrm.ru/the-fight-against-corruption/inform-kontr/</t>
  </si>
  <si>
    <t>В разделе "Противодействие коррупции"</t>
  </si>
  <si>
    <t>В целях оценки показателей раздела учитываются сведения, опубликованные в открытом доступе на портале (сайте) субъекта РФ, предназначенном для публикации информации о бюджетных данных или доступные с указанного портала (сайта) по ссылке. В случае публикации сведений для оценки показателей 11.1-11.2 на сайте органа внешнего государственного финансового контроля субъекта РФ и (или) в случае публикации сведений для оценки показателей 11.3-11.4 на сайте органа внутреннего государственного финансового контроля субъекта РФ в сфере бюджетных правоотношений без указания об этом на портале (сайте) субъекта РФ, предназначенном для публикации информации о бюджетных данных, для соответствующих показателей применяется понижающий коэффициент для случая затрудненного поиска документа. Данное требование не исключает других случаев применения указанного понижающего коэффициента.</t>
  </si>
  <si>
    <t>Баннера на сайт КСП нет; план опубликован в том числе на сайте финоргана в разделе "Контрольно-ревизионный департамент"</t>
  </si>
  <si>
    <t>http://www.kspkbr.ru/index.php/2012-06-22-11-50-48/materialy-kontrolnykh-meropriyatij/53-o-palate/900-materialy-kontrolnykh-meropriyatij-2015-goda; http://www.kspkbr.ru/index.php/2012-06-22-11-50-48/byulleteni-kontrolno-schetnoj-palaty</t>
  </si>
  <si>
    <t>http://www.pravitelstvokbr.ru/oigv/minfin/kontrolno_revizionnyj_departament.php</t>
  </si>
  <si>
    <t>http://minfinchr.ru/deyatelnost-3/plany-proverok</t>
  </si>
  <si>
    <t>Создано несколько разделов для публикации информация сходной тематики</t>
  </si>
  <si>
    <t>http://minfinchr.ru/deyatelnost-3/informatsiya-o-provedennykh-proverkakh</t>
  </si>
  <si>
    <t>http://rsfbc.kalmregion.ru/index.php?option=com_content&amp;view=article&amp;id=156&amp;Itemid=21</t>
  </si>
  <si>
    <t>В разделе "О службе"</t>
  </si>
  <si>
    <t>http://www.ksp48.ru/detksp/plan/</t>
  </si>
  <si>
    <t>http://www.ksp48.ru/detksp/kontrolmer/; http://www.ksp48.ru/detksp/kontrolmer/curent-158.html</t>
  </si>
  <si>
    <t>http://www.kspalata76.yarregion.ru/Info_kmo.html; http://www.kspalata76.yarregion.ru/Info_eao.html</t>
  </si>
  <si>
    <t>https://spyanao.ru/deyatelnost/kontrolnaya-i-ekspertno-analiticheskaya-deyatelnost/</t>
  </si>
  <si>
    <t>http://saratov.gov.ru/gov/auth/komcontrol/</t>
  </si>
  <si>
    <t>В разделе "Нормотворческая деятельность"</t>
  </si>
  <si>
    <t>http://ksp.mosreg.ru/content/plan-raboty</t>
  </si>
  <si>
    <t>По ссылке с портала "Открытый бюджет Московской области" информация не загружается</t>
  </si>
  <si>
    <t>Максимальный балл</t>
  </si>
  <si>
    <t>Excel, word, дубль - в Pdf</t>
  </si>
  <si>
    <t>Сайт КСП не обнаружен</t>
  </si>
  <si>
    <t>Нет, не опубликован (не в полном объеме)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</si>
</sst>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30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b/>
      <sz val="9"/>
      <color theme="1"/>
      <name val="Times New Roman"/>
      <family val="1"/>
      <charset val="204"/>
    </font>
    <font>
      <b/>
      <sz val="9"/>
      <color theme="1"/>
      <name val="Calibri"/>
      <family val="2"/>
      <charset val="204"/>
      <scheme val="minor"/>
    </font>
    <font>
      <i/>
      <sz val="8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i/>
      <sz val="8"/>
      <name val="Times New Roman"/>
      <family val="1"/>
      <charset val="204"/>
    </font>
    <font>
      <b/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color indexed="8"/>
      <name val="Calibri"/>
      <family val="2"/>
    </font>
    <font>
      <u/>
      <sz val="11"/>
      <color theme="10"/>
      <name val="Calibri"/>
      <family val="2"/>
      <charset val="204"/>
      <scheme val="minor"/>
    </font>
    <font>
      <sz val="9"/>
      <color rgb="FF000000"/>
      <name val="Times New Roman"/>
      <family val="1"/>
      <charset val="204"/>
    </font>
    <font>
      <u/>
      <sz val="8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i/>
      <sz val="9"/>
      <color theme="1"/>
      <name val="Calibri"/>
      <family val="2"/>
      <charset val="204"/>
      <scheme val="minor"/>
    </font>
    <font>
      <b/>
      <i/>
      <sz val="9"/>
      <color rgb="FF00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  <font>
      <i/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7CAAC"/>
        <bgColor indexed="64"/>
      </patternFill>
    </fill>
    <fill>
      <patternFill patternType="solid">
        <fgColor rgb="FFFDE9D9"/>
        <bgColor indexed="64"/>
      </patternFill>
    </fill>
  </fills>
  <borders count="15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/>
      <bottom/>
      <diagonal/>
    </border>
    <border>
      <left/>
      <right/>
      <top/>
      <bottom style="thin">
        <color theme="0" tint="-0.24994659260841701"/>
      </bottom>
      <diagonal/>
    </border>
    <border>
      <left/>
      <right/>
      <top/>
      <bottom style="thin">
        <color theme="0" tint="-0.34998626667073579"/>
      </bottom>
      <diagonal/>
    </border>
  </borders>
  <cellStyleXfs count="3">
    <xf numFmtId="0" fontId="0" fillId="0" borderId="0"/>
    <xf numFmtId="0" fontId="15" fillId="0" borderId="0"/>
    <xf numFmtId="0" fontId="16" fillId="0" borderId="0" applyNumberFormat="0" applyFill="0" applyBorder="0" applyAlignment="0" applyProtection="0"/>
  </cellStyleXfs>
  <cellXfs count="131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4" fontId="5" fillId="0" borderId="0" xfId="0" applyNumberFormat="1" applyFont="1"/>
    <xf numFmtId="0" fontId="12" fillId="0" borderId="0" xfId="0" applyFont="1"/>
    <xf numFmtId="4" fontId="12" fillId="0" borderId="0" xfId="0" applyNumberFormat="1" applyFont="1"/>
    <xf numFmtId="0" fontId="13" fillId="0" borderId="0" xfId="0" applyFont="1"/>
    <xf numFmtId="0" fontId="14" fillId="0" borderId="0" xfId="0" applyFont="1"/>
    <xf numFmtId="0" fontId="4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2" fontId="18" fillId="0" borderId="1" xfId="2" applyNumberFormat="1" applyFont="1" applyBorder="1" applyAlignment="1">
      <alignment horizontal="left" vertical="center"/>
    </xf>
    <xf numFmtId="164" fontId="3" fillId="2" borderId="1" xfId="0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left" vertical="center"/>
    </xf>
    <xf numFmtId="0" fontId="18" fillId="0" borderId="1" xfId="2" applyFont="1" applyBorder="1" applyAlignment="1">
      <alignment horizontal="left" vertical="center"/>
    </xf>
    <xf numFmtId="2" fontId="4" fillId="0" borderId="1" xfId="0" applyNumberFormat="1" applyFont="1" applyBorder="1" applyAlignment="1">
      <alignment horizontal="left" vertical="center"/>
    </xf>
    <xf numFmtId="2" fontId="18" fillId="0" borderId="1" xfId="2" applyNumberFormat="1" applyFont="1" applyFill="1" applyBorder="1" applyAlignment="1">
      <alignment horizontal="left" vertical="center"/>
    </xf>
    <xf numFmtId="0" fontId="18" fillId="0" borderId="1" xfId="2" applyFont="1" applyFill="1" applyBorder="1" applyAlignment="1">
      <alignment vertical="center"/>
    </xf>
    <xf numFmtId="0" fontId="18" fillId="0" borderId="1" xfId="2" applyFont="1" applyFill="1" applyBorder="1" applyAlignment="1">
      <alignment horizontal="left" vertical="center"/>
    </xf>
    <xf numFmtId="2" fontId="18" fillId="0" borderId="1" xfId="2" applyNumberFormat="1" applyFont="1" applyBorder="1" applyAlignment="1">
      <alignment vertical="center"/>
    </xf>
    <xf numFmtId="1" fontId="3" fillId="2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0" fillId="0" borderId="0" xfId="0" applyFill="1"/>
    <xf numFmtId="0" fontId="4" fillId="3" borderId="2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11" fillId="3" borderId="2" xfId="0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  <xf numFmtId="164" fontId="3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165" fontId="4" fillId="0" borderId="2" xfId="1" applyNumberFormat="1" applyFont="1" applyFill="1" applyBorder="1" applyAlignment="1">
      <alignment horizontal="center" vertical="center"/>
    </xf>
    <xf numFmtId="1" fontId="3" fillId="2" borderId="2" xfId="0" applyNumberFormat="1" applyFont="1" applyFill="1" applyBorder="1" applyAlignment="1">
      <alignment horizontal="center" vertical="center" wrapText="1"/>
    </xf>
    <xf numFmtId="1" fontId="3" fillId="2" borderId="2" xfId="0" applyNumberFormat="1" applyFont="1" applyFill="1" applyBorder="1" applyAlignment="1">
      <alignment vertical="center" wrapText="1"/>
    </xf>
    <xf numFmtId="165" fontId="4" fillId="2" borderId="2" xfId="1" applyNumberFormat="1" applyFont="1" applyFill="1" applyBorder="1" applyAlignment="1">
      <alignment horizontal="center" vertical="center"/>
    </xf>
    <xf numFmtId="1" fontId="2" fillId="2" borderId="2" xfId="0" applyNumberFormat="1" applyFont="1" applyFill="1" applyBorder="1"/>
    <xf numFmtId="1" fontId="10" fillId="0" borderId="2" xfId="0" applyNumberFormat="1" applyFont="1" applyBorder="1" applyAlignment="1">
      <alignment horizontal="center" vertical="center"/>
    </xf>
    <xf numFmtId="0" fontId="6" fillId="0" borderId="0" xfId="0" applyFont="1" applyFill="1"/>
    <xf numFmtId="1" fontId="4" fillId="3" borderId="2" xfId="0" applyNumberFormat="1" applyFont="1" applyFill="1" applyBorder="1" applyAlignment="1">
      <alignment horizontal="center" vertical="center" wrapText="1"/>
    </xf>
    <xf numFmtId="1" fontId="4" fillId="2" borderId="2" xfId="0" applyNumberFormat="1" applyFont="1" applyFill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vertical="center" wrapText="1"/>
    </xf>
    <xf numFmtId="0" fontId="22" fillId="4" borderId="1" xfId="0" applyFont="1" applyFill="1" applyBorder="1" applyAlignment="1">
      <alignment vertical="center" wrapText="1"/>
    </xf>
    <xf numFmtId="0" fontId="19" fillId="5" borderId="1" xfId="0" applyFont="1" applyFill="1" applyBorder="1" applyAlignment="1">
      <alignment vertical="center" wrapText="1"/>
    </xf>
    <xf numFmtId="0" fontId="23" fillId="5" borderId="1" xfId="0" applyFont="1" applyFill="1" applyBorder="1" applyAlignment="1">
      <alignment vertical="center" wrapText="1"/>
    </xf>
    <xf numFmtId="49" fontId="17" fillId="0" borderId="1" xfId="0" applyNumberFormat="1" applyFont="1" applyBorder="1" applyAlignment="1">
      <alignment horizontal="center" vertical="center" wrapText="1"/>
    </xf>
    <xf numFmtId="0" fontId="17" fillId="0" borderId="1" xfId="0" applyFont="1" applyBorder="1" applyAlignment="1">
      <alignment horizontal="left" vertical="center" wrapText="1" indent="1"/>
    </xf>
    <xf numFmtId="0" fontId="17" fillId="0" borderId="1" xfId="0" applyFont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justify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 indent="1"/>
    </xf>
    <xf numFmtId="0" fontId="21" fillId="0" borderId="1" xfId="0" applyFont="1" applyBorder="1" applyAlignment="1">
      <alignment horizontal="center" vertical="center" wrapText="1"/>
    </xf>
    <xf numFmtId="1" fontId="4" fillId="0" borderId="2" xfId="1" applyNumberFormat="1" applyFont="1" applyFill="1" applyBorder="1" applyAlignment="1">
      <alignment horizontal="center" vertical="center"/>
    </xf>
    <xf numFmtId="1" fontId="4" fillId="2" borderId="2" xfId="1" applyNumberFormat="1" applyFont="1" applyFill="1" applyBorder="1" applyAlignment="1">
      <alignment horizontal="center" vertical="center"/>
    </xf>
    <xf numFmtId="165" fontId="3" fillId="3" borderId="2" xfId="0" applyNumberFormat="1" applyFont="1" applyFill="1" applyBorder="1" applyAlignment="1">
      <alignment horizontal="center" vertical="center" wrapText="1"/>
    </xf>
    <xf numFmtId="165" fontId="3" fillId="2" borderId="2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0" fontId="27" fillId="3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vertical="center" wrapText="1"/>
    </xf>
    <xf numFmtId="0" fontId="29" fillId="3" borderId="1" xfId="0" applyFont="1" applyFill="1" applyBorder="1" applyAlignment="1">
      <alignment horizontal="left" vertical="center"/>
    </xf>
    <xf numFmtId="0" fontId="28" fillId="2" borderId="1" xfId="0" applyFont="1" applyFill="1" applyBorder="1" applyAlignment="1">
      <alignment horizontal="left" vertical="center"/>
    </xf>
    <xf numFmtId="2" fontId="16" fillId="0" borderId="1" xfId="2" applyNumberFormat="1" applyBorder="1" applyAlignment="1">
      <alignment horizontal="left" vertical="center"/>
    </xf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left"/>
    </xf>
    <xf numFmtId="0" fontId="4" fillId="2" borderId="1" xfId="0" applyFont="1" applyFill="1" applyBorder="1" applyAlignment="1"/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/>
    <xf numFmtId="0" fontId="29" fillId="2" borderId="1" xfId="0" applyFont="1" applyFill="1" applyBorder="1" applyAlignment="1">
      <alignment horizontal="left"/>
    </xf>
    <xf numFmtId="0" fontId="29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18" fillId="0" borderId="1" xfId="2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29" fillId="0" borderId="1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49" fontId="17" fillId="5" borderId="1" xfId="0" applyNumberFormat="1" applyFont="1" applyFill="1" applyBorder="1" applyAlignment="1">
      <alignment horizontal="center" vertical="center" wrapText="1"/>
    </xf>
    <xf numFmtId="0" fontId="17" fillId="5" borderId="1" xfId="0" applyFont="1" applyFill="1" applyBorder="1" applyAlignment="1">
      <alignment horizontal="center" vertical="center" wrapText="1"/>
    </xf>
    <xf numFmtId="0" fontId="21" fillId="5" borderId="1" xfId="0" applyFont="1" applyFill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7" fillId="0" borderId="8" xfId="0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0" fontId="24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6" fillId="0" borderId="0" xfId="0" applyFont="1" applyAlignment="1">
      <alignment horizontal="left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23" fillId="0" borderId="14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ksp.tmbreg.ru/18/20.html" TargetMode="External"/><Relationship Id="rId13" Type="http://schemas.openxmlformats.org/officeDocument/2006/relationships/hyperlink" Target="http://www.ksp48.ru/detksp/plan/" TargetMode="External"/><Relationship Id="rId3" Type="http://schemas.openxmlformats.org/officeDocument/2006/relationships/hyperlink" Target="http://ksp.rkomi.ru/left/deyat/plans/" TargetMode="External"/><Relationship Id="rId7" Type="http://schemas.openxmlformats.org/officeDocument/2006/relationships/hyperlink" Target="http://www.kspkuban.ru/catalog/?action=show_item&amp;ctg_id=709&amp;cti_id=2190" TargetMode="External"/><Relationship Id="rId12" Type="http://schemas.openxmlformats.org/officeDocument/2006/relationships/hyperlink" Target="http://kspzab.ru/plan_of_action/" TargetMode="External"/><Relationship Id="rId2" Type="http://schemas.openxmlformats.org/officeDocument/2006/relationships/hyperlink" Target="http://www.ksp74.ru/document.php?name=Plan_15" TargetMode="External"/><Relationship Id="rId1" Type="http://schemas.openxmlformats.org/officeDocument/2006/relationships/hyperlink" Target="http://ksp.org.ru/rubric/96/na-2015-god" TargetMode="External"/><Relationship Id="rId6" Type="http://schemas.openxmlformats.org/officeDocument/2006/relationships/hyperlink" Target="http://www.sphmao.ru/about/activities/planning.php" TargetMode="External"/><Relationship Id="rId11" Type="http://schemas.openxmlformats.org/officeDocument/2006/relationships/hyperlink" Target="http://www.kspalata76.yarregion.ru/Info/Plan.html" TargetMode="External"/><Relationship Id="rId5" Type="http://schemas.openxmlformats.org/officeDocument/2006/relationships/hyperlink" Target="http://spchr.ru/" TargetMode="External"/><Relationship Id="rId10" Type="http://schemas.openxmlformats.org/officeDocument/2006/relationships/hyperlink" Target="http://www.kspkbr.ru/index.php/2012-06-22-11-50-48/plan-raboty-kontrolno-schetnoj-palaty" TargetMode="External"/><Relationship Id="rId4" Type="http://schemas.openxmlformats.org/officeDocument/2006/relationships/hyperlink" Target="http://www.spdag.ru/2012-06-18-06-15-27.html" TargetMode="External"/><Relationship Id="rId9" Type="http://schemas.openxmlformats.org/officeDocument/2006/relationships/hyperlink" Target="http://www.gkk.udmurt.ru/inspections/plan/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&#1089;&#1087;&#1085;&#1072;&#1086;.&#1088;&#1092;/index1-3.html" TargetMode="External"/><Relationship Id="rId13" Type="http://schemas.openxmlformats.org/officeDocument/2006/relationships/hyperlink" Target="http://www.spdag.ru/bulleteni.html" TargetMode="External"/><Relationship Id="rId18" Type="http://schemas.openxmlformats.org/officeDocument/2006/relationships/hyperlink" Target="http://www.sphmao.ru/about/activities/checkresults.php" TargetMode="External"/><Relationship Id="rId26" Type="http://schemas.openxmlformats.org/officeDocument/2006/relationships/hyperlink" Target="http://www.ksp02.ru/activities/" TargetMode="External"/><Relationship Id="rId3" Type="http://schemas.openxmlformats.org/officeDocument/2006/relationships/hyperlink" Target="http://kspao.ru/auditing_activities/" TargetMode="External"/><Relationship Id="rId21" Type="http://schemas.openxmlformats.org/officeDocument/2006/relationships/hyperlink" Target="http://ksp.r52.ru/ru/11/" TargetMode="External"/><Relationship Id="rId7" Type="http://schemas.openxmlformats.org/officeDocument/2006/relationships/hyperlink" Target="http://ksp.org.ru/rubric/633200016/Kontrolno-revizionnaya-deyatelnost" TargetMode="External"/><Relationship Id="rId12" Type="http://schemas.openxmlformats.org/officeDocument/2006/relationships/hyperlink" Target="http://spkrk.ru/index.php?option=com_content&amp;view=category&amp;layout=blog&amp;id=14&amp;Itemid=31" TargetMode="External"/><Relationship Id="rId17" Type="http://schemas.openxmlformats.org/officeDocument/2006/relationships/hyperlink" Target="http://www.ksp.mos.ru/ru/work/measures/index.php?&amp;from_4=1" TargetMode="External"/><Relationship Id="rId25" Type="http://schemas.openxmlformats.org/officeDocument/2006/relationships/hyperlink" Target="http://ksp.tmbreg.ru/18/58.html" TargetMode="External"/><Relationship Id="rId33" Type="http://schemas.openxmlformats.org/officeDocument/2006/relationships/printerSettings" Target="../printerSettings/printerSettings5.bin"/><Relationship Id="rId2" Type="http://schemas.openxmlformats.org/officeDocument/2006/relationships/hyperlink" Target="http://ksp.rkomi.ru/left/news/" TargetMode="External"/><Relationship Id="rId16" Type="http://schemas.openxmlformats.org/officeDocument/2006/relationships/hyperlink" Target="http://sp.orb.ru/pages/activity/kontrol.html" TargetMode="External"/><Relationship Id="rId20" Type="http://schemas.openxmlformats.org/officeDocument/2006/relationships/hyperlink" Target="http://ksp25.ru/working/otchety_po_kontrolnym_meropriyatiyam_2015_god/" TargetMode="External"/><Relationship Id="rId29" Type="http://schemas.openxmlformats.org/officeDocument/2006/relationships/hyperlink" Target="http://sp-penza.ru/the-activities-of-the-chamber/information-about-control-and-expert-analytical-activities/" TargetMode="External"/><Relationship Id="rId1" Type="http://schemas.openxmlformats.org/officeDocument/2006/relationships/hyperlink" Target="http://www.kspkuban.ru/catalog/?ctg_id=711" TargetMode="External"/><Relationship Id="rId6" Type="http://schemas.openxmlformats.org/officeDocument/2006/relationships/hyperlink" Target="http://www.sp-po.ru/activity/control/" TargetMode="External"/><Relationship Id="rId11" Type="http://schemas.openxmlformats.org/officeDocument/2006/relationships/hyperlink" Target="http://kspzab.ru/control/" TargetMode="External"/><Relationship Id="rId24" Type="http://schemas.openxmlformats.org/officeDocument/2006/relationships/hyperlink" Target="http://kspomskobl.ru/rezrabot.html" TargetMode="External"/><Relationship Id="rId32" Type="http://schemas.openxmlformats.org/officeDocument/2006/relationships/hyperlink" Target="http://audit.tomsk.ru/deyatelnost/plan_rabot/plan-raboty-2015/kontrolnye_meropriyatia.php" TargetMode="External"/><Relationship Id="rId5" Type="http://schemas.openxmlformats.org/officeDocument/2006/relationships/hyperlink" Target="http://ksp39.ru/index.php?option=com_content&amp;view=category&amp;id=41&amp;Itemid=81" TargetMode="External"/><Relationship Id="rId15" Type="http://schemas.openxmlformats.org/officeDocument/2006/relationships/hyperlink" Target="http://www.sp03.ru/work/krd" TargetMode="External"/><Relationship Id="rId23" Type="http://schemas.openxmlformats.org/officeDocument/2006/relationships/hyperlink" Target="http://www.kspkchr.ru/page/page37.html" TargetMode="External"/><Relationship Id="rId28" Type="http://schemas.openxmlformats.org/officeDocument/2006/relationships/hyperlink" Target="http://spso.ucoz.ru/index/kontrolnye_meroprijatija/0-40" TargetMode="External"/><Relationship Id="rId10" Type="http://schemas.openxmlformats.org/officeDocument/2006/relationships/hyperlink" Target="http://volgafin-old.volganet.ru/folder_3/folder_9/" TargetMode="External"/><Relationship Id="rId19" Type="http://schemas.openxmlformats.org/officeDocument/2006/relationships/hyperlink" Target="http://kspko.ru/pages/inform" TargetMode="External"/><Relationship Id="rId31" Type="http://schemas.openxmlformats.org/officeDocument/2006/relationships/hyperlink" Target="http://www.kspmo.ru/?view=topic" TargetMode="External"/><Relationship Id="rId4" Type="http://schemas.openxmlformats.org/officeDocument/2006/relationships/hyperlink" Target="http://www.kspvo.ru/activitiesp/km/" TargetMode="External"/><Relationship Id="rId9" Type="http://schemas.openxmlformats.org/officeDocument/2006/relationships/hyperlink" Target="http://ksp-ao.ru/km/km-d/" TargetMode="External"/><Relationship Id="rId14" Type="http://schemas.openxmlformats.org/officeDocument/2006/relationships/hyperlink" Target="http://www.kspkbr.ru/index.php/2012-06-22-11-50-48/materialy-kontrolnykh-meropriyatij/53-o-palate/900-materialy-kontrolnykh-meropriyatij-2015-goda" TargetMode="External"/><Relationship Id="rId22" Type="http://schemas.openxmlformats.org/officeDocument/2006/relationships/hyperlink" Target="http://gov.cap.ru/SiteMap.aspx?gov_id=108&amp;id=1981220" TargetMode="External"/><Relationship Id="rId27" Type="http://schemas.openxmlformats.org/officeDocument/2006/relationships/hyperlink" Target="http://www.kspalata76.yarregion.ru/Info_kmo.html" TargetMode="External"/><Relationship Id="rId30" Type="http://schemas.openxmlformats.org/officeDocument/2006/relationships/hyperlink" Target="http://ksp.mosreg.ru/deyat_15/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bn.ru/pages.php?id=47" TargetMode="External"/><Relationship Id="rId13" Type="http://schemas.openxmlformats.org/officeDocument/2006/relationships/hyperlink" Target="http://rostfincontrol.donland.ru/Default.aspx?pageid=57645" TargetMode="External"/><Relationship Id="rId18" Type="http://schemas.openxmlformats.org/officeDocument/2006/relationships/printerSettings" Target="../printerSettings/printerSettings6.bin"/><Relationship Id="rId3" Type="http://schemas.openxmlformats.org/officeDocument/2006/relationships/hyperlink" Target="http://www.finsmol.ru/checkup/nJMSlZt7" TargetMode="External"/><Relationship Id="rId7" Type="http://schemas.openxmlformats.org/officeDocument/2006/relationships/hyperlink" Target="http://www.gkuko.ru/activities/group-1/subgroup-1.html" TargetMode="External"/><Relationship Id="rId12" Type="http://schemas.openxmlformats.org/officeDocument/2006/relationships/hyperlink" Target="http://fin.tmbreg.ru/7672/7041/7043.html" TargetMode="External"/><Relationship Id="rId17" Type="http://schemas.openxmlformats.org/officeDocument/2006/relationships/hyperlink" Target="http://sfn.rk.gov.ru/rus/info.php?id=609568" TargetMode="External"/><Relationship Id="rId2" Type="http://schemas.openxmlformats.org/officeDocument/2006/relationships/hyperlink" Target="http://gosfincontrol.gov-murman.ru/about/results/plann.php" TargetMode="External"/><Relationship Id="rId16" Type="http://schemas.openxmlformats.org/officeDocument/2006/relationships/hyperlink" Target="http://www.finupr.kurganobl.ru/index.php?test=prov" TargetMode="External"/><Relationship Id="rId1" Type="http://schemas.openxmlformats.org/officeDocument/2006/relationships/hyperlink" Target="http://mf-ao.ru/index.php/2010-02-12-12-28-48/proverki" TargetMode="External"/><Relationship Id="rId6" Type="http://schemas.openxmlformats.org/officeDocument/2006/relationships/hyperlink" Target="http://www.fin.amurobl.ru:8080/deyatelnost/gosudarstvennyy-kontrol/finansovyy-kontrol/index.php" TargetMode="External"/><Relationship Id="rId11" Type="http://schemas.openxmlformats.org/officeDocument/2006/relationships/hyperlink" Target="http://irkobl.ru/sites/financialcontrol/working/Planirovanie/" TargetMode="External"/><Relationship Id="rId5" Type="http://schemas.openxmlformats.org/officeDocument/2006/relationships/hyperlink" Target="http://minfin.rkomi.ru/page/12869/" TargetMode="External"/><Relationship Id="rId15" Type="http://schemas.openxmlformats.org/officeDocument/2006/relationships/hyperlink" Target="http://beldepfin.ru/?page_id=3053" TargetMode="External"/><Relationship Id="rId10" Type="http://schemas.openxmlformats.org/officeDocument/2006/relationships/hyperlink" Target="http://gov.cap.ru/SiteMap.aspx?gov_id=22&amp;id=1920214" TargetMode="External"/><Relationship Id="rId4" Type="http://schemas.openxmlformats.org/officeDocument/2006/relationships/hyperlink" Target="http://portal.minfinrd.ru/Menu/Page/1" TargetMode="External"/><Relationship Id="rId9" Type="http://schemas.openxmlformats.org/officeDocument/2006/relationships/hyperlink" Target="http://primorsky.ru/authorities/executive-agencies/departments/departament-gosprogramm/informatsiya-o-proverkakh/" TargetMode="External"/><Relationship Id="rId14" Type="http://schemas.openxmlformats.org/officeDocument/2006/relationships/hyperlink" Target="http://pricekontrol.krskstate.ru/page6802/page6923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://www.dfbn.ru/pages.php?id=577" TargetMode="External"/><Relationship Id="rId3" Type="http://schemas.openxmlformats.org/officeDocument/2006/relationships/hyperlink" Target="http://www.mfur.ru/kr_rabota/info_rabota/2015/index.php" TargetMode="External"/><Relationship Id="rId7" Type="http://schemas.openxmlformats.org/officeDocument/2006/relationships/hyperlink" Target="http://openbudsk.ru/content/rebot/mpro.php" TargetMode="External"/><Relationship Id="rId12" Type="http://schemas.openxmlformats.org/officeDocument/2006/relationships/printerSettings" Target="../printerSettings/printerSettings7.bin"/><Relationship Id="rId2" Type="http://schemas.openxmlformats.org/officeDocument/2006/relationships/hyperlink" Target="http://ufo.ulntc.ru/index.php?mgf=revizor/otch&amp;slep=net" TargetMode="External"/><Relationship Id="rId1" Type="http://schemas.openxmlformats.org/officeDocument/2006/relationships/hyperlink" Target="http://gosfincontrol.gov-murman.ru/about/results/factt.php" TargetMode="External"/><Relationship Id="rId6" Type="http://schemas.openxmlformats.org/officeDocument/2006/relationships/hyperlink" Target="http://kgfk.tomsk.gov.ru/Otcheti-i-dokladi-o-deyatelynosti" TargetMode="External"/><Relationship Id="rId11" Type="http://schemas.openxmlformats.org/officeDocument/2006/relationships/hyperlink" Target="http://beldepfin.ru/?page_id=1508" TargetMode="External"/><Relationship Id="rId5" Type="http://schemas.openxmlformats.org/officeDocument/2006/relationships/hyperlink" Target="http://gufc.omskportal.ru/ru/RegionalPublicAuthorities/executivelist/GUFC/Otraslevaya/insp/internal/bg/2015.html" TargetMode="External"/><Relationship Id="rId10" Type="http://schemas.openxmlformats.org/officeDocument/2006/relationships/hyperlink" Target="http://www.&#1084;&#1080;&#1085;&#1082;&#1086;&#1085;&#1090;&#1088;&#1086;&#1083;&#1100;&#1090;&#1074;&#1077;&#1088;&#1100;.&#1088;&#1092;/" TargetMode="External"/><Relationship Id="rId4" Type="http://schemas.openxmlformats.org/officeDocument/2006/relationships/hyperlink" Target="http://minkontrol.orb.ru/deyatelnost-ministerstva/informaciya-o-provedennyh-kontrolnyh-meropriyatiyah/" TargetMode="External"/><Relationship Id="rId9" Type="http://schemas.openxmlformats.org/officeDocument/2006/relationships/hyperlink" Target="http://gku74.ru/htmlpages/Show/activities/Orezultataxprovedennyxprover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90"/>
  <sheetViews>
    <sheetView tabSelected="1" zoomScaleNormal="100" zoomScalePageLayoutView="80" workbookViewId="0">
      <pane ySplit="3" topLeftCell="A4" activePane="bottomLeft" state="frozen"/>
      <selection pane="bottomLeft" activeCell="A3" sqref="A3"/>
    </sheetView>
  </sheetViews>
  <sheetFormatPr defaultRowHeight="15" x14ac:dyDescent="0.25"/>
  <cols>
    <col min="1" max="1" width="33.42578125" customWidth="1"/>
    <col min="2" max="3" width="12.7109375" customWidth="1"/>
    <col min="4" max="4" width="18.7109375" customWidth="1"/>
    <col min="5" max="5" width="30.7109375" customWidth="1"/>
    <col min="6" max="6" width="19.7109375" customWidth="1"/>
    <col min="7" max="7" width="30.7109375" customWidth="1"/>
  </cols>
  <sheetData>
    <row r="1" spans="1:7" ht="23.25" customHeight="1" x14ac:dyDescent="0.25">
      <c r="A1" s="89" t="s">
        <v>475</v>
      </c>
      <c r="B1" s="90"/>
      <c r="C1" s="90"/>
      <c r="D1" s="90"/>
      <c r="E1" s="90"/>
      <c r="F1" s="90"/>
      <c r="G1" s="90"/>
    </row>
    <row r="2" spans="1:7" ht="31.5" customHeight="1" x14ac:dyDescent="0.25">
      <c r="A2" s="91" t="s">
        <v>471</v>
      </c>
      <c r="B2" s="92"/>
      <c r="C2" s="92"/>
      <c r="D2" s="92"/>
      <c r="E2" s="92"/>
      <c r="F2" s="92"/>
      <c r="G2" s="92"/>
    </row>
    <row r="3" spans="1:7" ht="108.75" customHeight="1" x14ac:dyDescent="0.25">
      <c r="A3" s="29" t="s">
        <v>119</v>
      </c>
      <c r="B3" s="30" t="s">
        <v>93</v>
      </c>
      <c r="C3" s="30" t="s">
        <v>472</v>
      </c>
      <c r="D3" s="29" t="str">
        <f>'11.1'!B4</f>
        <v>11.1. Опубликован ли план контрольных мероприятий органа внешнего государственного финансового контроля субъекта РФ на 2015 год?</v>
      </c>
      <c r="E3" s="29" t="str">
        <f>'11.2'!B9</f>
        <v>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  <c r="F3" s="29" t="str">
        <f>'11.3'!C4</f>
        <v>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v>
      </c>
      <c r="G3" s="29" t="str">
        <f>'11.4'!B9</f>
        <v>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</row>
    <row r="4" spans="1:7" ht="15.95" customHeight="1" x14ac:dyDescent="0.25">
      <c r="A4" s="31" t="s">
        <v>90</v>
      </c>
      <c r="B4" s="32" t="s">
        <v>95</v>
      </c>
      <c r="C4" s="32" t="s">
        <v>91</v>
      </c>
      <c r="D4" s="31" t="s">
        <v>91</v>
      </c>
      <c r="E4" s="33" t="s">
        <v>91</v>
      </c>
      <c r="F4" s="33" t="s">
        <v>91</v>
      </c>
      <c r="G4" s="33" t="s">
        <v>91</v>
      </c>
    </row>
    <row r="5" spans="1:7" ht="15.95" customHeight="1" x14ac:dyDescent="0.25">
      <c r="A5" s="31" t="s">
        <v>523</v>
      </c>
      <c r="B5" s="32"/>
      <c r="C5" s="32">
        <f t="shared" ref="C5:C36" si="0">SUM(D5:G5)</f>
        <v>12</v>
      </c>
      <c r="D5" s="31">
        <v>2</v>
      </c>
      <c r="E5" s="33">
        <v>4</v>
      </c>
      <c r="F5" s="33">
        <v>2</v>
      </c>
      <c r="G5" s="33">
        <v>4</v>
      </c>
    </row>
    <row r="6" spans="1:7" ht="15.95" customHeight="1" x14ac:dyDescent="0.25">
      <c r="A6" s="36" t="s">
        <v>34</v>
      </c>
      <c r="B6" s="37" t="str">
        <f>RANK(C6,$C$6:$C$90)&amp;IF(COUNTIF($C$6:$C$90,C6)&gt;1,"-"&amp;RANK(C6,$C$6:$C$90)+COUNTIF($C$6:$C$90,C6)-1,"")</f>
        <v>1-4</v>
      </c>
      <c r="C6" s="62">
        <f t="shared" si="0"/>
        <v>12</v>
      </c>
      <c r="D6" s="45">
        <f>'11.1'!G42</f>
        <v>2</v>
      </c>
      <c r="E6" s="38">
        <f>'11.2'!M51</f>
        <v>4</v>
      </c>
      <c r="F6" s="60">
        <f>'11.3'!H42</f>
        <v>2</v>
      </c>
      <c r="G6" s="38">
        <f>'11.4'!M51</f>
        <v>4</v>
      </c>
    </row>
    <row r="7" spans="1:7" ht="15.95" customHeight="1" x14ac:dyDescent="0.25">
      <c r="A7" s="36" t="s">
        <v>44</v>
      </c>
      <c r="B7" s="37" t="str">
        <f t="shared" ref="B7:B70" si="1">RANK(C7,$C$6:$C$90)&amp;IF(COUNTIF($C$6:$C$90,C7)&gt;1,"-"&amp;RANK(C7,$C$6:$C$90)+COUNTIF($C$6:$C$90,C7)-1,"")</f>
        <v>1-4</v>
      </c>
      <c r="C7" s="62">
        <f t="shared" si="0"/>
        <v>12</v>
      </c>
      <c r="D7" s="45">
        <f>'11.1'!G53</f>
        <v>2</v>
      </c>
      <c r="E7" s="38">
        <f>'11.2'!M62</f>
        <v>4</v>
      </c>
      <c r="F7" s="60">
        <f>'11.3'!H53</f>
        <v>2</v>
      </c>
      <c r="G7" s="38">
        <f>'11.4'!M62</f>
        <v>4</v>
      </c>
    </row>
    <row r="8" spans="1:7" ht="15.95" customHeight="1" x14ac:dyDescent="0.25">
      <c r="A8" s="36" t="s">
        <v>55</v>
      </c>
      <c r="B8" s="37" t="str">
        <f t="shared" si="1"/>
        <v>1-4</v>
      </c>
      <c r="C8" s="62">
        <f t="shared" si="0"/>
        <v>12</v>
      </c>
      <c r="D8" s="45">
        <f>'11.1'!G64</f>
        <v>2</v>
      </c>
      <c r="E8" s="38">
        <f>'11.2'!M73</f>
        <v>4</v>
      </c>
      <c r="F8" s="60">
        <f>'11.3'!H64</f>
        <v>2</v>
      </c>
      <c r="G8" s="38">
        <f>'11.4'!M73</f>
        <v>4</v>
      </c>
    </row>
    <row r="9" spans="1:7" ht="15.95" customHeight="1" x14ac:dyDescent="0.25">
      <c r="A9" s="36" t="s">
        <v>78</v>
      </c>
      <c r="B9" s="37" t="str">
        <f t="shared" si="1"/>
        <v>1-4</v>
      </c>
      <c r="C9" s="62">
        <f t="shared" si="0"/>
        <v>12</v>
      </c>
      <c r="D9" s="45">
        <f>'11.1'!G87</f>
        <v>2</v>
      </c>
      <c r="E9" s="38">
        <f>'11.2'!M96</f>
        <v>4</v>
      </c>
      <c r="F9" s="60">
        <f>'11.3'!H87</f>
        <v>2</v>
      </c>
      <c r="G9" s="38">
        <f>'11.4'!M96</f>
        <v>4</v>
      </c>
    </row>
    <row r="10" spans="1:7" ht="15.95" customHeight="1" x14ac:dyDescent="0.25">
      <c r="A10" s="36" t="s">
        <v>32</v>
      </c>
      <c r="B10" s="37" t="str">
        <f t="shared" si="1"/>
        <v>5-6</v>
      </c>
      <c r="C10" s="62">
        <f t="shared" si="0"/>
        <v>10</v>
      </c>
      <c r="D10" s="45">
        <f>'11.1'!G40</f>
        <v>2</v>
      </c>
      <c r="E10" s="38">
        <f>'11.2'!M49</f>
        <v>2</v>
      </c>
      <c r="F10" s="60">
        <f>'11.3'!H40</f>
        <v>2</v>
      </c>
      <c r="G10" s="38">
        <f>'11.4'!M49</f>
        <v>4</v>
      </c>
    </row>
    <row r="11" spans="1:7" ht="15.95" customHeight="1" x14ac:dyDescent="0.25">
      <c r="A11" s="36" t="s">
        <v>79</v>
      </c>
      <c r="B11" s="37" t="str">
        <f t="shared" si="1"/>
        <v>5-6</v>
      </c>
      <c r="C11" s="62">
        <f t="shared" si="0"/>
        <v>10</v>
      </c>
      <c r="D11" s="45">
        <f>'11.1'!G88</f>
        <v>2</v>
      </c>
      <c r="E11" s="38">
        <f>'11.2'!M97</f>
        <v>2</v>
      </c>
      <c r="F11" s="60">
        <f>'11.3'!H88</f>
        <v>2</v>
      </c>
      <c r="G11" s="38">
        <f>'11.4'!M97</f>
        <v>4</v>
      </c>
    </row>
    <row r="12" spans="1:7" ht="15.95" customHeight="1" x14ac:dyDescent="0.25">
      <c r="A12" s="36" t="s">
        <v>26</v>
      </c>
      <c r="B12" s="37" t="str">
        <f t="shared" si="1"/>
        <v>7</v>
      </c>
      <c r="C12" s="62">
        <f t="shared" si="0"/>
        <v>9</v>
      </c>
      <c r="D12" s="45">
        <f>'11.1'!G34</f>
        <v>2</v>
      </c>
      <c r="E12" s="38">
        <f>'11.2'!M43</f>
        <v>2</v>
      </c>
      <c r="F12" s="60">
        <f>'11.3'!H34</f>
        <v>1</v>
      </c>
      <c r="G12" s="38">
        <f>'11.4'!M43</f>
        <v>4</v>
      </c>
    </row>
    <row r="13" spans="1:7" ht="15.95" customHeight="1" x14ac:dyDescent="0.25">
      <c r="A13" s="36" t="s">
        <v>3</v>
      </c>
      <c r="B13" s="37" t="str">
        <f t="shared" si="1"/>
        <v>8-16</v>
      </c>
      <c r="C13" s="62">
        <f t="shared" si="0"/>
        <v>8</v>
      </c>
      <c r="D13" s="45">
        <f>'11.1'!G11</f>
        <v>2</v>
      </c>
      <c r="E13" s="38">
        <f>'11.2'!M20</f>
        <v>4</v>
      </c>
      <c r="F13" s="60">
        <f>'11.3'!H11</f>
        <v>2</v>
      </c>
      <c r="G13" s="38">
        <f>'11.4'!M20</f>
        <v>0</v>
      </c>
    </row>
    <row r="14" spans="1:7" s="7" customFormat="1" ht="15.95" customHeight="1" x14ac:dyDescent="0.25">
      <c r="A14" s="36" t="s">
        <v>10</v>
      </c>
      <c r="B14" s="37" t="str">
        <f t="shared" si="1"/>
        <v>8-16</v>
      </c>
      <c r="C14" s="62">
        <f t="shared" si="0"/>
        <v>8</v>
      </c>
      <c r="D14" s="45">
        <f>'11.1'!G18</f>
        <v>1</v>
      </c>
      <c r="E14" s="38">
        <f>'11.2'!M27</f>
        <v>1</v>
      </c>
      <c r="F14" s="60">
        <f>'11.3'!H18</f>
        <v>2</v>
      </c>
      <c r="G14" s="38">
        <f>'11.4'!M27</f>
        <v>4</v>
      </c>
    </row>
    <row r="15" spans="1:7" ht="15.95" customHeight="1" x14ac:dyDescent="0.25">
      <c r="A15" s="36" t="s">
        <v>50</v>
      </c>
      <c r="B15" s="37" t="str">
        <f t="shared" si="1"/>
        <v>8-16</v>
      </c>
      <c r="C15" s="62">
        <f t="shared" si="0"/>
        <v>8</v>
      </c>
      <c r="D15" s="45">
        <f>'11.1'!G59</f>
        <v>2</v>
      </c>
      <c r="E15" s="38">
        <f>'11.2'!M68</f>
        <v>0</v>
      </c>
      <c r="F15" s="60">
        <f>'11.3'!H59</f>
        <v>2</v>
      </c>
      <c r="G15" s="38">
        <f>'11.4'!M68</f>
        <v>4</v>
      </c>
    </row>
    <row r="16" spans="1:7" ht="15.95" customHeight="1" x14ac:dyDescent="0.25">
      <c r="A16" s="36" t="s">
        <v>56</v>
      </c>
      <c r="B16" s="37" t="str">
        <f t="shared" si="1"/>
        <v>8-16</v>
      </c>
      <c r="C16" s="62">
        <f t="shared" si="0"/>
        <v>8</v>
      </c>
      <c r="D16" s="45">
        <f>'11.1'!G65</f>
        <v>2</v>
      </c>
      <c r="E16" s="38">
        <f>'11.2'!M74</f>
        <v>0</v>
      </c>
      <c r="F16" s="60">
        <f>'11.3'!H65</f>
        <v>2</v>
      </c>
      <c r="G16" s="38">
        <f>'11.4'!M74</f>
        <v>4</v>
      </c>
    </row>
    <row r="17" spans="1:7" ht="15.95" customHeight="1" x14ac:dyDescent="0.25">
      <c r="A17" s="36" t="s">
        <v>59</v>
      </c>
      <c r="B17" s="37" t="str">
        <f t="shared" si="1"/>
        <v>8-16</v>
      </c>
      <c r="C17" s="62">
        <f t="shared" si="0"/>
        <v>8</v>
      </c>
      <c r="D17" s="45">
        <f>'11.1'!G68</f>
        <v>2</v>
      </c>
      <c r="E17" s="38">
        <f>'11.2'!M77</f>
        <v>0</v>
      </c>
      <c r="F17" s="60">
        <f>'11.3'!H68</f>
        <v>2</v>
      </c>
      <c r="G17" s="38">
        <f>'11.4'!M77</f>
        <v>4</v>
      </c>
    </row>
    <row r="18" spans="1:7" s="7" customFormat="1" ht="15.95" customHeight="1" x14ac:dyDescent="0.25">
      <c r="A18" s="36" t="s">
        <v>62</v>
      </c>
      <c r="B18" s="37" t="str">
        <f t="shared" si="1"/>
        <v>8-16</v>
      </c>
      <c r="C18" s="62">
        <f t="shared" si="0"/>
        <v>8</v>
      </c>
      <c r="D18" s="45">
        <f>'11.1'!G71</f>
        <v>2</v>
      </c>
      <c r="E18" s="38">
        <f>'11.2'!M80</f>
        <v>0</v>
      </c>
      <c r="F18" s="60">
        <f>'11.3'!H71</f>
        <v>2</v>
      </c>
      <c r="G18" s="38">
        <f>'11.4'!M80</f>
        <v>4</v>
      </c>
    </row>
    <row r="19" spans="1:7" ht="15.95" customHeight="1" x14ac:dyDescent="0.25">
      <c r="A19" s="36" t="s">
        <v>65</v>
      </c>
      <c r="B19" s="37" t="str">
        <f t="shared" si="1"/>
        <v>8-16</v>
      </c>
      <c r="C19" s="62">
        <f t="shared" si="0"/>
        <v>8</v>
      </c>
      <c r="D19" s="45">
        <f>'11.1'!G74</f>
        <v>2</v>
      </c>
      <c r="E19" s="38">
        <f>'11.2'!M83</f>
        <v>0</v>
      </c>
      <c r="F19" s="60">
        <f>'11.3'!H74</f>
        <v>2</v>
      </c>
      <c r="G19" s="38">
        <f>'11.4'!M83</f>
        <v>4</v>
      </c>
    </row>
    <row r="20" spans="1:7" ht="15.95" customHeight="1" x14ac:dyDescent="0.25">
      <c r="A20" s="36" t="s">
        <v>66</v>
      </c>
      <c r="B20" s="37" t="str">
        <f t="shared" si="1"/>
        <v>8-16</v>
      </c>
      <c r="C20" s="62">
        <f t="shared" si="0"/>
        <v>8</v>
      </c>
      <c r="D20" s="45">
        <f>'11.1'!G75</f>
        <v>2</v>
      </c>
      <c r="E20" s="38">
        <f>'11.2'!M84</f>
        <v>0</v>
      </c>
      <c r="F20" s="60">
        <f>'11.3'!H75</f>
        <v>2</v>
      </c>
      <c r="G20" s="38">
        <f>'11.4'!M84</f>
        <v>4</v>
      </c>
    </row>
    <row r="21" spans="1:7" ht="15.95" customHeight="1" x14ac:dyDescent="0.25">
      <c r="A21" s="36" t="s">
        <v>74</v>
      </c>
      <c r="B21" s="37" t="str">
        <f t="shared" si="1"/>
        <v>8-16</v>
      </c>
      <c r="C21" s="62">
        <f t="shared" si="0"/>
        <v>8</v>
      </c>
      <c r="D21" s="45">
        <f>'11.1'!G83</f>
        <v>2</v>
      </c>
      <c r="E21" s="38">
        <f>'11.2'!M92</f>
        <v>0</v>
      </c>
      <c r="F21" s="60">
        <f>'11.3'!H83</f>
        <v>2</v>
      </c>
      <c r="G21" s="38">
        <f>'11.4'!M92</f>
        <v>4</v>
      </c>
    </row>
    <row r="22" spans="1:7" ht="15.95" customHeight="1" x14ac:dyDescent="0.25">
      <c r="A22" s="36" t="s">
        <v>51</v>
      </c>
      <c r="B22" s="37" t="str">
        <f t="shared" si="1"/>
        <v>17</v>
      </c>
      <c r="C22" s="62">
        <f t="shared" si="0"/>
        <v>7</v>
      </c>
      <c r="D22" s="45">
        <f>'11.1'!G60</f>
        <v>1</v>
      </c>
      <c r="E22" s="38">
        <f>'11.2'!M69</f>
        <v>0</v>
      </c>
      <c r="F22" s="60">
        <f>'11.3'!H60</f>
        <v>2</v>
      </c>
      <c r="G22" s="38">
        <f>'11.4'!M69</f>
        <v>4</v>
      </c>
    </row>
    <row r="23" spans="1:7" ht="15.95" customHeight="1" x14ac:dyDescent="0.25">
      <c r="A23" s="36" t="s">
        <v>14</v>
      </c>
      <c r="B23" s="37" t="str">
        <f t="shared" si="1"/>
        <v>18-20</v>
      </c>
      <c r="C23" s="62">
        <f t="shared" si="0"/>
        <v>6</v>
      </c>
      <c r="D23" s="45">
        <f>'11.1'!G22</f>
        <v>2</v>
      </c>
      <c r="E23" s="38">
        <f>'11.2'!M31</f>
        <v>0</v>
      </c>
      <c r="F23" s="60">
        <f>'11.3'!H22</f>
        <v>2</v>
      </c>
      <c r="G23" s="38">
        <f>'11.4'!M31</f>
        <v>2</v>
      </c>
    </row>
    <row r="24" spans="1:7" ht="15.95" customHeight="1" x14ac:dyDescent="0.25">
      <c r="A24" s="36" t="s">
        <v>87</v>
      </c>
      <c r="B24" s="37" t="str">
        <f t="shared" si="1"/>
        <v>18-20</v>
      </c>
      <c r="C24" s="62">
        <f t="shared" si="0"/>
        <v>6</v>
      </c>
      <c r="D24" s="45">
        <f>'11.1'!G96</f>
        <v>1</v>
      </c>
      <c r="E24" s="38">
        <f>'11.2'!M105</f>
        <v>1</v>
      </c>
      <c r="F24" s="60">
        <f>'11.3'!H96</f>
        <v>2</v>
      </c>
      <c r="G24" s="38">
        <f>'11.4'!M105</f>
        <v>2</v>
      </c>
    </row>
    <row r="25" spans="1:7" ht="15.95" customHeight="1" x14ac:dyDescent="0.25">
      <c r="A25" s="36" t="s">
        <v>88</v>
      </c>
      <c r="B25" s="37" t="str">
        <f t="shared" si="1"/>
        <v>18-20</v>
      </c>
      <c r="C25" s="62">
        <f t="shared" si="0"/>
        <v>6</v>
      </c>
      <c r="D25" s="45">
        <f>'11.1'!G97</f>
        <v>2</v>
      </c>
      <c r="E25" s="38">
        <f>'11.2'!M106</f>
        <v>0</v>
      </c>
      <c r="F25" s="60">
        <f>'11.3'!H97</f>
        <v>2</v>
      </c>
      <c r="G25" s="38">
        <f>'11.4'!M106</f>
        <v>2</v>
      </c>
    </row>
    <row r="26" spans="1:7" s="7" customFormat="1" ht="15.95" customHeight="1" x14ac:dyDescent="0.25">
      <c r="A26" s="36" t="s">
        <v>23</v>
      </c>
      <c r="B26" s="37" t="str">
        <f t="shared" si="1"/>
        <v>21-26</v>
      </c>
      <c r="C26" s="62">
        <f t="shared" si="0"/>
        <v>5</v>
      </c>
      <c r="D26" s="45">
        <f>'11.1'!G31</f>
        <v>1</v>
      </c>
      <c r="E26" s="38">
        <f>'11.2'!M40</f>
        <v>2</v>
      </c>
      <c r="F26" s="60">
        <f>'11.3'!H31</f>
        <v>2</v>
      </c>
      <c r="G26" s="38">
        <f>'11.4'!M40</f>
        <v>0</v>
      </c>
    </row>
    <row r="27" spans="1:7" ht="15.95" customHeight="1" x14ac:dyDescent="0.25">
      <c r="A27" s="36" t="s">
        <v>33</v>
      </c>
      <c r="B27" s="37" t="str">
        <f t="shared" si="1"/>
        <v>21-26</v>
      </c>
      <c r="C27" s="62">
        <f t="shared" si="0"/>
        <v>5</v>
      </c>
      <c r="D27" s="45">
        <f>'11.1'!G41</f>
        <v>2</v>
      </c>
      <c r="E27" s="38">
        <f>'11.2'!M50</f>
        <v>2</v>
      </c>
      <c r="F27" s="60">
        <f>'11.3'!H41</f>
        <v>1</v>
      </c>
      <c r="G27" s="38">
        <f>'11.4'!M50</f>
        <v>0</v>
      </c>
    </row>
    <row r="28" spans="1:7" ht="15.95" customHeight="1" x14ac:dyDescent="0.25">
      <c r="A28" s="36" t="s">
        <v>36</v>
      </c>
      <c r="B28" s="37" t="str">
        <f t="shared" si="1"/>
        <v>21-26</v>
      </c>
      <c r="C28" s="62">
        <f t="shared" si="0"/>
        <v>5</v>
      </c>
      <c r="D28" s="45">
        <f>'11.1'!G44</f>
        <v>2</v>
      </c>
      <c r="E28" s="38">
        <f>'11.2'!M53</f>
        <v>2</v>
      </c>
      <c r="F28" s="60">
        <f>'11.3'!H44</f>
        <v>1</v>
      </c>
      <c r="G28" s="38">
        <f>'11.4'!M53</f>
        <v>0</v>
      </c>
    </row>
    <row r="29" spans="1:7" ht="15.95" customHeight="1" x14ac:dyDescent="0.25">
      <c r="A29" s="36" t="s">
        <v>54</v>
      </c>
      <c r="B29" s="37" t="str">
        <f t="shared" si="1"/>
        <v>21-26</v>
      </c>
      <c r="C29" s="62">
        <f t="shared" si="0"/>
        <v>5</v>
      </c>
      <c r="D29" s="45">
        <f>'11.1'!G63</f>
        <v>2</v>
      </c>
      <c r="E29" s="38">
        <f>'11.2'!M72</f>
        <v>0</v>
      </c>
      <c r="F29" s="60">
        <f>'11.3'!H63</f>
        <v>1</v>
      </c>
      <c r="G29" s="38">
        <f>'11.4'!M72</f>
        <v>2</v>
      </c>
    </row>
    <row r="30" spans="1:7" ht="15.95" customHeight="1" x14ac:dyDescent="0.25">
      <c r="A30" s="36" t="s">
        <v>69</v>
      </c>
      <c r="B30" s="37" t="str">
        <f t="shared" si="1"/>
        <v>21-26</v>
      </c>
      <c r="C30" s="62">
        <f t="shared" si="0"/>
        <v>5</v>
      </c>
      <c r="D30" s="45">
        <f>'11.1'!G78</f>
        <v>2</v>
      </c>
      <c r="E30" s="38">
        <f>'11.2'!M87</f>
        <v>1</v>
      </c>
      <c r="F30" s="60">
        <f>'11.3'!H78</f>
        <v>2</v>
      </c>
      <c r="G30" s="38">
        <f>'11.4'!M87</f>
        <v>0</v>
      </c>
    </row>
    <row r="31" spans="1:7" ht="15.95" customHeight="1" x14ac:dyDescent="0.25">
      <c r="A31" s="36" t="s">
        <v>75</v>
      </c>
      <c r="B31" s="37" t="str">
        <f t="shared" si="1"/>
        <v>21-26</v>
      </c>
      <c r="C31" s="62">
        <f t="shared" si="0"/>
        <v>5</v>
      </c>
      <c r="D31" s="45">
        <f>'11.1'!G84</f>
        <v>2</v>
      </c>
      <c r="E31" s="38">
        <f>'11.2'!M93</f>
        <v>1</v>
      </c>
      <c r="F31" s="60">
        <f>'11.3'!H84</f>
        <v>2</v>
      </c>
      <c r="G31" s="38">
        <f>'11.4'!M93</f>
        <v>0</v>
      </c>
    </row>
    <row r="32" spans="1:7" s="7" customFormat="1" ht="15.95" customHeight="1" x14ac:dyDescent="0.25">
      <c r="A32" s="36" t="s">
        <v>9</v>
      </c>
      <c r="B32" s="37" t="str">
        <f t="shared" si="1"/>
        <v>27-37</v>
      </c>
      <c r="C32" s="62">
        <f t="shared" si="0"/>
        <v>4</v>
      </c>
      <c r="D32" s="45">
        <f>'11.1'!G17</f>
        <v>2</v>
      </c>
      <c r="E32" s="38">
        <f>'11.2'!M26</f>
        <v>0</v>
      </c>
      <c r="F32" s="60">
        <f>'11.3'!H17</f>
        <v>2</v>
      </c>
      <c r="G32" s="38">
        <f>'11.4'!M26</f>
        <v>0</v>
      </c>
    </row>
    <row r="33" spans="1:7" s="7" customFormat="1" ht="15.95" customHeight="1" x14ac:dyDescent="0.25">
      <c r="A33" s="36" t="s">
        <v>27</v>
      </c>
      <c r="B33" s="37" t="str">
        <f t="shared" si="1"/>
        <v>27-37</v>
      </c>
      <c r="C33" s="62">
        <f t="shared" si="0"/>
        <v>4</v>
      </c>
      <c r="D33" s="45">
        <f>'11.1'!G35</f>
        <v>0</v>
      </c>
      <c r="E33" s="38">
        <f>'11.2'!M44</f>
        <v>2</v>
      </c>
      <c r="F33" s="60">
        <f>'11.3'!H35</f>
        <v>2</v>
      </c>
      <c r="G33" s="38">
        <f>'11.4'!M44</f>
        <v>0</v>
      </c>
    </row>
    <row r="34" spans="1:7" ht="15.95" customHeight="1" x14ac:dyDescent="0.25">
      <c r="A34" s="36" t="s">
        <v>46</v>
      </c>
      <c r="B34" s="37" t="str">
        <f t="shared" si="1"/>
        <v>27-37</v>
      </c>
      <c r="C34" s="62">
        <f t="shared" si="0"/>
        <v>4</v>
      </c>
      <c r="D34" s="45">
        <f>'11.1'!G55</f>
        <v>2</v>
      </c>
      <c r="E34" s="38">
        <f>'11.2'!M64</f>
        <v>0</v>
      </c>
      <c r="F34" s="60">
        <f>'11.3'!H55</f>
        <v>2</v>
      </c>
      <c r="G34" s="38">
        <f>'11.4'!M64</f>
        <v>0</v>
      </c>
    </row>
    <row r="35" spans="1:7" ht="15.95" customHeight="1" x14ac:dyDescent="0.25">
      <c r="A35" s="36" t="s">
        <v>63</v>
      </c>
      <c r="B35" s="37" t="str">
        <f t="shared" si="1"/>
        <v>27-37</v>
      </c>
      <c r="C35" s="62">
        <f t="shared" si="0"/>
        <v>4</v>
      </c>
      <c r="D35" s="45">
        <f>'11.1'!G72</f>
        <v>2</v>
      </c>
      <c r="E35" s="38">
        <f>'11.2'!M81</f>
        <v>0</v>
      </c>
      <c r="F35" s="60">
        <f>'11.3'!H72</f>
        <v>2</v>
      </c>
      <c r="G35" s="38">
        <f>'11.4'!M81</f>
        <v>0</v>
      </c>
    </row>
    <row r="36" spans="1:7" ht="15.95" customHeight="1" x14ac:dyDescent="0.25">
      <c r="A36" s="36" t="s">
        <v>64</v>
      </c>
      <c r="B36" s="37" t="str">
        <f t="shared" si="1"/>
        <v>27-37</v>
      </c>
      <c r="C36" s="62">
        <f t="shared" si="0"/>
        <v>4</v>
      </c>
      <c r="D36" s="45">
        <f>'11.1'!G73</f>
        <v>2</v>
      </c>
      <c r="E36" s="38">
        <f>'11.2'!M82</f>
        <v>0</v>
      </c>
      <c r="F36" s="60">
        <f>'11.3'!H73</f>
        <v>2</v>
      </c>
      <c r="G36" s="38">
        <f>'11.4'!M82</f>
        <v>0</v>
      </c>
    </row>
    <row r="37" spans="1:7" ht="15.95" customHeight="1" x14ac:dyDescent="0.25">
      <c r="A37" s="36" t="s">
        <v>70</v>
      </c>
      <c r="B37" s="37" t="str">
        <f t="shared" si="1"/>
        <v>27-37</v>
      </c>
      <c r="C37" s="62">
        <f t="shared" ref="C37:C68" si="2">SUM(D37:G37)</f>
        <v>4</v>
      </c>
      <c r="D37" s="45">
        <f>'11.1'!G79</f>
        <v>2</v>
      </c>
      <c r="E37" s="38">
        <f>'11.2'!M88</f>
        <v>0</v>
      </c>
      <c r="F37" s="60">
        <f>'11.3'!H79</f>
        <v>2</v>
      </c>
      <c r="G37" s="38">
        <f>'11.4'!M88</f>
        <v>0</v>
      </c>
    </row>
    <row r="38" spans="1:7" ht="15.95" customHeight="1" x14ac:dyDescent="0.25">
      <c r="A38" s="36" t="s">
        <v>72</v>
      </c>
      <c r="B38" s="37" t="str">
        <f t="shared" si="1"/>
        <v>27-37</v>
      </c>
      <c r="C38" s="62">
        <f t="shared" si="2"/>
        <v>4</v>
      </c>
      <c r="D38" s="45">
        <f>'11.1'!G81</f>
        <v>2</v>
      </c>
      <c r="E38" s="38">
        <f>'11.2'!M90</f>
        <v>1</v>
      </c>
      <c r="F38" s="60">
        <f>'11.3'!H81</f>
        <v>1</v>
      </c>
      <c r="G38" s="38">
        <f>'11.4'!M90</f>
        <v>0</v>
      </c>
    </row>
    <row r="39" spans="1:7" ht="15.95" customHeight="1" x14ac:dyDescent="0.25">
      <c r="A39" s="36" t="s">
        <v>82</v>
      </c>
      <c r="B39" s="37" t="str">
        <f t="shared" si="1"/>
        <v>27-37</v>
      </c>
      <c r="C39" s="62">
        <f t="shared" si="2"/>
        <v>4</v>
      </c>
      <c r="D39" s="45">
        <f>'11.1'!G91</f>
        <v>2</v>
      </c>
      <c r="E39" s="38">
        <f>'11.2'!M100</f>
        <v>0</v>
      </c>
      <c r="F39" s="60">
        <f>'11.3'!H91</f>
        <v>2</v>
      </c>
      <c r="G39" s="38">
        <f>'11.4'!M100</f>
        <v>0</v>
      </c>
    </row>
    <row r="40" spans="1:7" s="7" customFormat="1" ht="15.95" customHeight="1" x14ac:dyDescent="0.25">
      <c r="A40" s="36" t="s">
        <v>84</v>
      </c>
      <c r="B40" s="37" t="str">
        <f t="shared" si="1"/>
        <v>27-37</v>
      </c>
      <c r="C40" s="62">
        <f t="shared" si="2"/>
        <v>4</v>
      </c>
      <c r="D40" s="45">
        <f>'11.1'!G93</f>
        <v>2</v>
      </c>
      <c r="E40" s="38">
        <f>'11.2'!M102</f>
        <v>0</v>
      </c>
      <c r="F40" s="60">
        <f>'11.3'!H93</f>
        <v>2</v>
      </c>
      <c r="G40" s="38">
        <f>'11.4'!M102</f>
        <v>0</v>
      </c>
    </row>
    <row r="41" spans="1:7" ht="15.95" customHeight="1" x14ac:dyDescent="0.25">
      <c r="A41" s="36" t="s">
        <v>85</v>
      </c>
      <c r="B41" s="37" t="str">
        <f t="shared" si="1"/>
        <v>27-37</v>
      </c>
      <c r="C41" s="62">
        <f t="shared" si="2"/>
        <v>4</v>
      </c>
      <c r="D41" s="45">
        <f>'11.1'!G94</f>
        <v>2</v>
      </c>
      <c r="E41" s="38">
        <f>'11.2'!M103</f>
        <v>2</v>
      </c>
      <c r="F41" s="60">
        <f>'11.3'!H94</f>
        <v>0</v>
      </c>
      <c r="G41" s="38">
        <f>'11.4'!M103</f>
        <v>0</v>
      </c>
    </row>
    <row r="42" spans="1:7" ht="15.95" customHeight="1" x14ac:dyDescent="0.25">
      <c r="A42" s="36" t="s">
        <v>86</v>
      </c>
      <c r="B42" s="37" t="str">
        <f t="shared" si="1"/>
        <v>27-37</v>
      </c>
      <c r="C42" s="62">
        <f t="shared" si="2"/>
        <v>4</v>
      </c>
      <c r="D42" s="45">
        <f>'11.1'!G95</f>
        <v>1</v>
      </c>
      <c r="E42" s="38">
        <f>'11.2'!M104</f>
        <v>1</v>
      </c>
      <c r="F42" s="60">
        <f>'11.3'!H95</f>
        <v>2</v>
      </c>
      <c r="G42" s="38">
        <f>'11.4'!M104</f>
        <v>0</v>
      </c>
    </row>
    <row r="43" spans="1:7" ht="15.95" customHeight="1" x14ac:dyDescent="0.25">
      <c r="A43" s="36" t="s">
        <v>4</v>
      </c>
      <c r="B43" s="37" t="str">
        <f t="shared" si="1"/>
        <v>38-45</v>
      </c>
      <c r="C43" s="62">
        <f t="shared" si="2"/>
        <v>3</v>
      </c>
      <c r="D43" s="45">
        <f>'11.1'!G12</f>
        <v>1</v>
      </c>
      <c r="E43" s="38">
        <f>'11.2'!M21</f>
        <v>0</v>
      </c>
      <c r="F43" s="60">
        <f>'11.3'!H12</f>
        <v>2</v>
      </c>
      <c r="G43" s="38">
        <f>'11.4'!M21</f>
        <v>0</v>
      </c>
    </row>
    <row r="44" spans="1:7" ht="15.95" customHeight="1" x14ac:dyDescent="0.25">
      <c r="A44" s="36" t="s">
        <v>8</v>
      </c>
      <c r="B44" s="37" t="str">
        <f t="shared" si="1"/>
        <v>38-45</v>
      </c>
      <c r="C44" s="62">
        <f t="shared" si="2"/>
        <v>3</v>
      </c>
      <c r="D44" s="45">
        <f>'11.1'!G16</f>
        <v>1</v>
      </c>
      <c r="E44" s="38">
        <f>'11.2'!M25</f>
        <v>0</v>
      </c>
      <c r="F44" s="60">
        <f>'11.3'!H16</f>
        <v>2</v>
      </c>
      <c r="G44" s="38">
        <f>'11.4'!M25</f>
        <v>0</v>
      </c>
    </row>
    <row r="45" spans="1:7" ht="15.95" customHeight="1" x14ac:dyDescent="0.25">
      <c r="A45" s="36" t="s">
        <v>12</v>
      </c>
      <c r="B45" s="37" t="str">
        <f t="shared" si="1"/>
        <v>38-45</v>
      </c>
      <c r="C45" s="62">
        <f t="shared" si="2"/>
        <v>3</v>
      </c>
      <c r="D45" s="45">
        <f>'11.1'!G20</f>
        <v>2</v>
      </c>
      <c r="E45" s="38">
        <f>'11.2'!M29</f>
        <v>0</v>
      </c>
      <c r="F45" s="60">
        <f>'11.3'!H20</f>
        <v>1</v>
      </c>
      <c r="G45" s="38">
        <f>'11.4'!M29</f>
        <v>0</v>
      </c>
    </row>
    <row r="46" spans="1:7" ht="15.95" customHeight="1" x14ac:dyDescent="0.25">
      <c r="A46" s="36" t="s">
        <v>16</v>
      </c>
      <c r="B46" s="37" t="str">
        <f t="shared" si="1"/>
        <v>38-45</v>
      </c>
      <c r="C46" s="62">
        <f t="shared" si="2"/>
        <v>3</v>
      </c>
      <c r="D46" s="45">
        <f>'11.1'!G24</f>
        <v>1</v>
      </c>
      <c r="E46" s="38">
        <f>'11.2'!M33</f>
        <v>0</v>
      </c>
      <c r="F46" s="60">
        <f>'11.3'!H24</f>
        <v>2</v>
      </c>
      <c r="G46" s="38">
        <f>'11.4'!M33</f>
        <v>0</v>
      </c>
    </row>
    <row r="47" spans="1:7" ht="15.95" customHeight="1" x14ac:dyDescent="0.25">
      <c r="A47" s="36" t="s">
        <v>30</v>
      </c>
      <c r="B47" s="37" t="str">
        <f t="shared" si="1"/>
        <v>38-45</v>
      </c>
      <c r="C47" s="62">
        <f t="shared" si="2"/>
        <v>3</v>
      </c>
      <c r="D47" s="45">
        <f>'11.1'!G38</f>
        <v>1</v>
      </c>
      <c r="E47" s="38">
        <f>'11.2'!M47</f>
        <v>0</v>
      </c>
      <c r="F47" s="60">
        <f>'11.3'!H38</f>
        <v>2</v>
      </c>
      <c r="G47" s="38">
        <f>'11.4'!M47</f>
        <v>0</v>
      </c>
    </row>
    <row r="48" spans="1:7" ht="15.95" customHeight="1" x14ac:dyDescent="0.25">
      <c r="A48" s="36" t="s">
        <v>53</v>
      </c>
      <c r="B48" s="37" t="str">
        <f t="shared" si="1"/>
        <v>38-45</v>
      </c>
      <c r="C48" s="62">
        <f t="shared" si="2"/>
        <v>3</v>
      </c>
      <c r="D48" s="45">
        <f>'11.1'!G62</f>
        <v>0</v>
      </c>
      <c r="E48" s="38">
        <f>'11.2'!M71</f>
        <v>0</v>
      </c>
      <c r="F48" s="60">
        <f>'11.3'!H62</f>
        <v>1</v>
      </c>
      <c r="G48" s="38">
        <f>'11.4'!M71</f>
        <v>2</v>
      </c>
    </row>
    <row r="49" spans="1:7" ht="15.95" customHeight="1" x14ac:dyDescent="0.25">
      <c r="A49" s="36" t="s">
        <v>71</v>
      </c>
      <c r="B49" s="37" t="str">
        <f t="shared" si="1"/>
        <v>38-45</v>
      </c>
      <c r="C49" s="62">
        <f t="shared" si="2"/>
        <v>3</v>
      </c>
      <c r="D49" s="45">
        <f>'11.1'!G80</f>
        <v>1</v>
      </c>
      <c r="E49" s="38">
        <f>'11.2'!M89</f>
        <v>0</v>
      </c>
      <c r="F49" s="60">
        <f>'11.3'!H80</f>
        <v>2</v>
      </c>
      <c r="G49" s="38">
        <f>'11.4'!M89</f>
        <v>0</v>
      </c>
    </row>
    <row r="50" spans="1:7" ht="15.95" customHeight="1" x14ac:dyDescent="0.25">
      <c r="A50" s="36" t="s">
        <v>81</v>
      </c>
      <c r="B50" s="37" t="str">
        <f t="shared" si="1"/>
        <v>38-45</v>
      </c>
      <c r="C50" s="62">
        <f t="shared" si="2"/>
        <v>3</v>
      </c>
      <c r="D50" s="45">
        <f>'11.1'!G90</f>
        <v>1</v>
      </c>
      <c r="E50" s="38">
        <f>'11.2'!M99</f>
        <v>0</v>
      </c>
      <c r="F50" s="60">
        <f>'11.3'!H90</f>
        <v>2</v>
      </c>
      <c r="G50" s="38">
        <f>'11.4'!M99</f>
        <v>0</v>
      </c>
    </row>
    <row r="51" spans="1:7" ht="15.95" customHeight="1" x14ac:dyDescent="0.25">
      <c r="A51" s="36" t="s">
        <v>1</v>
      </c>
      <c r="B51" s="37" t="str">
        <f t="shared" si="1"/>
        <v>46-54</v>
      </c>
      <c r="C51" s="62">
        <f t="shared" si="2"/>
        <v>2</v>
      </c>
      <c r="D51" s="45">
        <f>'11.1'!G9</f>
        <v>0</v>
      </c>
      <c r="E51" s="38">
        <f>'11.2'!M18</f>
        <v>0</v>
      </c>
      <c r="F51" s="60">
        <f>'11.3'!H9</f>
        <v>2</v>
      </c>
      <c r="G51" s="38">
        <f>'11.4'!M18</f>
        <v>0</v>
      </c>
    </row>
    <row r="52" spans="1:7" ht="15.95" customHeight="1" x14ac:dyDescent="0.25">
      <c r="A52" s="36" t="s">
        <v>18</v>
      </c>
      <c r="B52" s="37" t="str">
        <f t="shared" si="1"/>
        <v>46-54</v>
      </c>
      <c r="C52" s="62">
        <f t="shared" si="2"/>
        <v>2</v>
      </c>
      <c r="D52" s="45">
        <f>'11.1'!G26</f>
        <v>2</v>
      </c>
      <c r="E52" s="38">
        <f>'11.2'!M35</f>
        <v>0</v>
      </c>
      <c r="F52" s="60">
        <f>'11.3'!H26</f>
        <v>0</v>
      </c>
      <c r="G52" s="38">
        <f>'11.4'!M35</f>
        <v>0</v>
      </c>
    </row>
    <row r="53" spans="1:7" ht="15.95" customHeight="1" x14ac:dyDescent="0.25">
      <c r="A53" s="36" t="s">
        <v>25</v>
      </c>
      <c r="B53" s="37" t="str">
        <f t="shared" si="1"/>
        <v>46-54</v>
      </c>
      <c r="C53" s="62">
        <f t="shared" si="2"/>
        <v>2</v>
      </c>
      <c r="D53" s="45">
        <f>'11.1'!G33</f>
        <v>0</v>
      </c>
      <c r="E53" s="38">
        <f>'11.2'!M42</f>
        <v>0</v>
      </c>
      <c r="F53" s="60">
        <f>'11.3'!H33</f>
        <v>2</v>
      </c>
      <c r="G53" s="38">
        <f>'11.4'!M42</f>
        <v>0</v>
      </c>
    </row>
    <row r="54" spans="1:7" s="7" customFormat="1" ht="15.95" customHeight="1" x14ac:dyDescent="0.25">
      <c r="A54" s="36" t="s">
        <v>35</v>
      </c>
      <c r="B54" s="37" t="str">
        <f t="shared" si="1"/>
        <v>46-54</v>
      </c>
      <c r="C54" s="62">
        <f t="shared" si="2"/>
        <v>2</v>
      </c>
      <c r="D54" s="45">
        <f>'11.1'!G43</f>
        <v>1</v>
      </c>
      <c r="E54" s="38">
        <f>'11.2'!M52</f>
        <v>0</v>
      </c>
      <c r="F54" s="60">
        <f>'11.3'!H43</f>
        <v>1</v>
      </c>
      <c r="G54" s="38">
        <f>'11.4'!M52</f>
        <v>0</v>
      </c>
    </row>
    <row r="55" spans="1:7" ht="15.95" customHeight="1" x14ac:dyDescent="0.25">
      <c r="A55" s="36" t="s">
        <v>37</v>
      </c>
      <c r="B55" s="37" t="str">
        <f t="shared" si="1"/>
        <v>46-54</v>
      </c>
      <c r="C55" s="62">
        <f t="shared" si="2"/>
        <v>2</v>
      </c>
      <c r="D55" s="45">
        <f>'11.1'!G45</f>
        <v>1</v>
      </c>
      <c r="E55" s="38">
        <f>'11.2'!M54</f>
        <v>0</v>
      </c>
      <c r="F55" s="60">
        <f>'11.3'!H45</f>
        <v>1</v>
      </c>
      <c r="G55" s="38">
        <f>'11.4'!M54</f>
        <v>0</v>
      </c>
    </row>
    <row r="56" spans="1:7" ht="15.95" customHeight="1" x14ac:dyDescent="0.25">
      <c r="A56" s="36" t="s">
        <v>92</v>
      </c>
      <c r="B56" s="37" t="str">
        <f t="shared" si="1"/>
        <v>46-54</v>
      </c>
      <c r="C56" s="62">
        <f t="shared" si="2"/>
        <v>2</v>
      </c>
      <c r="D56" s="45">
        <f>'11.1'!G51</f>
        <v>0</v>
      </c>
      <c r="E56" s="38">
        <f>'11.2'!M60</f>
        <v>0</v>
      </c>
      <c r="F56" s="60">
        <f>'11.3'!H51</f>
        <v>2</v>
      </c>
      <c r="G56" s="38">
        <f>'11.4'!M60</f>
        <v>0</v>
      </c>
    </row>
    <row r="57" spans="1:7" ht="15.95" customHeight="1" x14ac:dyDescent="0.25">
      <c r="A57" s="36" t="s">
        <v>52</v>
      </c>
      <c r="B57" s="37" t="str">
        <f t="shared" si="1"/>
        <v>46-54</v>
      </c>
      <c r="C57" s="62">
        <f t="shared" si="2"/>
        <v>2</v>
      </c>
      <c r="D57" s="45">
        <f>'11.1'!G61</f>
        <v>2</v>
      </c>
      <c r="E57" s="38">
        <f>'11.2'!M70</f>
        <v>0</v>
      </c>
      <c r="F57" s="60">
        <f>'11.3'!H61</f>
        <v>0</v>
      </c>
      <c r="G57" s="38">
        <f>'11.4'!M70</f>
        <v>0</v>
      </c>
    </row>
    <row r="58" spans="1:7" ht="15.95" customHeight="1" x14ac:dyDescent="0.25">
      <c r="A58" s="36" t="s">
        <v>58</v>
      </c>
      <c r="B58" s="37" t="str">
        <f t="shared" si="1"/>
        <v>46-54</v>
      </c>
      <c r="C58" s="62">
        <f t="shared" si="2"/>
        <v>2</v>
      </c>
      <c r="D58" s="45">
        <f>'11.1'!G67</f>
        <v>1</v>
      </c>
      <c r="E58" s="38">
        <f>'11.2'!M76</f>
        <v>0</v>
      </c>
      <c r="F58" s="60">
        <f>'11.3'!H67</f>
        <v>1</v>
      </c>
      <c r="G58" s="38">
        <f>'11.4'!M76</f>
        <v>0</v>
      </c>
    </row>
    <row r="59" spans="1:7" ht="15.95" customHeight="1" x14ac:dyDescent="0.25">
      <c r="A59" s="36" t="s">
        <v>77</v>
      </c>
      <c r="B59" s="37" t="str">
        <f t="shared" si="1"/>
        <v>46-54</v>
      </c>
      <c r="C59" s="62">
        <f t="shared" si="2"/>
        <v>2</v>
      </c>
      <c r="D59" s="45">
        <f>'11.1'!G86</f>
        <v>1</v>
      </c>
      <c r="E59" s="38">
        <f>'11.2'!M95</f>
        <v>0</v>
      </c>
      <c r="F59" s="60">
        <f>'11.3'!H86</f>
        <v>1</v>
      </c>
      <c r="G59" s="38">
        <f>'11.4'!M95</f>
        <v>0</v>
      </c>
    </row>
    <row r="60" spans="1:7" ht="15.95" customHeight="1" x14ac:dyDescent="0.25">
      <c r="A60" s="36" t="s">
        <v>39</v>
      </c>
      <c r="B60" s="37" t="str">
        <f t="shared" si="1"/>
        <v>55</v>
      </c>
      <c r="C60" s="62">
        <f t="shared" si="2"/>
        <v>1.5</v>
      </c>
      <c r="D60" s="45">
        <f>'11.1'!G47</f>
        <v>1</v>
      </c>
      <c r="E60" s="38">
        <f>'11.2'!M56</f>
        <v>0.5</v>
      </c>
      <c r="F60" s="60">
        <f>'11.3'!H47</f>
        <v>0</v>
      </c>
      <c r="G60" s="38">
        <f>'11.4'!M56</f>
        <v>0</v>
      </c>
    </row>
    <row r="61" spans="1:7" ht="15.95" customHeight="1" x14ac:dyDescent="0.25">
      <c r="A61" s="36" t="s">
        <v>2</v>
      </c>
      <c r="B61" s="37" t="str">
        <f t="shared" si="1"/>
        <v>56-75</v>
      </c>
      <c r="C61" s="62">
        <f t="shared" si="2"/>
        <v>1</v>
      </c>
      <c r="D61" s="45">
        <f>'11.1'!G10</f>
        <v>1</v>
      </c>
      <c r="E61" s="38">
        <f>'11.2'!M19</f>
        <v>0</v>
      </c>
      <c r="F61" s="60">
        <f>'11.3'!H10</f>
        <v>0</v>
      </c>
      <c r="G61" s="38">
        <f>'11.4'!M19</f>
        <v>0</v>
      </c>
    </row>
    <row r="62" spans="1:7" ht="15.95" customHeight="1" x14ac:dyDescent="0.25">
      <c r="A62" s="36" t="s">
        <v>5</v>
      </c>
      <c r="B62" s="37" t="str">
        <f t="shared" si="1"/>
        <v>56-75</v>
      </c>
      <c r="C62" s="62">
        <f t="shared" si="2"/>
        <v>1</v>
      </c>
      <c r="D62" s="45">
        <f>'11.1'!G13</f>
        <v>0</v>
      </c>
      <c r="E62" s="38">
        <f>'11.2'!M22</f>
        <v>0</v>
      </c>
      <c r="F62" s="60">
        <f>'11.3'!H13</f>
        <v>1</v>
      </c>
      <c r="G62" s="38">
        <f>'11.4'!M22</f>
        <v>0</v>
      </c>
    </row>
    <row r="63" spans="1:7" ht="15.95" customHeight="1" x14ac:dyDescent="0.25">
      <c r="A63" s="36" t="s">
        <v>6</v>
      </c>
      <c r="B63" s="37" t="str">
        <f t="shared" si="1"/>
        <v>56-75</v>
      </c>
      <c r="C63" s="62">
        <f t="shared" si="2"/>
        <v>1</v>
      </c>
      <c r="D63" s="45">
        <f>'11.1'!G14</f>
        <v>1</v>
      </c>
      <c r="E63" s="38">
        <f>'11.2'!M23</f>
        <v>0</v>
      </c>
      <c r="F63" s="60">
        <f>'11.3'!H14</f>
        <v>0</v>
      </c>
      <c r="G63" s="38">
        <f>'11.4'!M23</f>
        <v>0</v>
      </c>
    </row>
    <row r="64" spans="1:7" ht="15.95" customHeight="1" x14ac:dyDescent="0.25">
      <c r="A64" s="36" t="s">
        <v>7</v>
      </c>
      <c r="B64" s="37" t="str">
        <f t="shared" si="1"/>
        <v>56-75</v>
      </c>
      <c r="C64" s="62">
        <f t="shared" si="2"/>
        <v>1</v>
      </c>
      <c r="D64" s="45">
        <f>'11.1'!G15</f>
        <v>1</v>
      </c>
      <c r="E64" s="38">
        <f>'11.2'!M24</f>
        <v>0</v>
      </c>
      <c r="F64" s="60">
        <f>'11.3'!H15</f>
        <v>0</v>
      </c>
      <c r="G64" s="38">
        <f>'11.4'!M24</f>
        <v>0</v>
      </c>
    </row>
    <row r="65" spans="1:7" ht="15.95" customHeight="1" x14ac:dyDescent="0.25">
      <c r="A65" s="36" t="s">
        <v>11</v>
      </c>
      <c r="B65" s="37" t="str">
        <f t="shared" si="1"/>
        <v>56-75</v>
      </c>
      <c r="C65" s="62">
        <f t="shared" si="2"/>
        <v>1</v>
      </c>
      <c r="D65" s="45">
        <f>'11.1'!G19</f>
        <v>1</v>
      </c>
      <c r="E65" s="38">
        <f>'11.2'!M28</f>
        <v>0</v>
      </c>
      <c r="F65" s="60">
        <f>'11.3'!H19</f>
        <v>0</v>
      </c>
      <c r="G65" s="38">
        <f>'11.4'!M28</f>
        <v>0</v>
      </c>
    </row>
    <row r="66" spans="1:7" ht="15.95" customHeight="1" x14ac:dyDescent="0.25">
      <c r="A66" s="36" t="s">
        <v>13</v>
      </c>
      <c r="B66" s="37" t="str">
        <f t="shared" si="1"/>
        <v>56-75</v>
      </c>
      <c r="C66" s="62">
        <f t="shared" si="2"/>
        <v>1</v>
      </c>
      <c r="D66" s="45">
        <f>'11.1'!G21</f>
        <v>1</v>
      </c>
      <c r="E66" s="38">
        <f>'11.2'!M30</f>
        <v>0</v>
      </c>
      <c r="F66" s="60">
        <f>'11.3'!H21</f>
        <v>0</v>
      </c>
      <c r="G66" s="38">
        <f>'11.4'!M30</f>
        <v>0</v>
      </c>
    </row>
    <row r="67" spans="1:7" ht="15.95" customHeight="1" x14ac:dyDescent="0.25">
      <c r="A67" s="36" t="s">
        <v>15</v>
      </c>
      <c r="B67" s="37" t="str">
        <f t="shared" si="1"/>
        <v>56-75</v>
      </c>
      <c r="C67" s="62">
        <f t="shared" si="2"/>
        <v>1</v>
      </c>
      <c r="D67" s="45">
        <f>'11.1'!G23</f>
        <v>1</v>
      </c>
      <c r="E67" s="38">
        <f>'11.2'!M32</f>
        <v>0</v>
      </c>
      <c r="F67" s="60">
        <f>'11.3'!H23</f>
        <v>0</v>
      </c>
      <c r="G67" s="38">
        <f>'11.4'!M32</f>
        <v>0</v>
      </c>
    </row>
    <row r="68" spans="1:7" ht="15.95" customHeight="1" x14ac:dyDescent="0.25">
      <c r="A68" s="36" t="s">
        <v>17</v>
      </c>
      <c r="B68" s="37" t="str">
        <f t="shared" si="1"/>
        <v>56-75</v>
      </c>
      <c r="C68" s="62">
        <f t="shared" si="2"/>
        <v>1</v>
      </c>
      <c r="D68" s="45">
        <f>'11.1'!G25</f>
        <v>1</v>
      </c>
      <c r="E68" s="38">
        <f>'11.2'!M34</f>
        <v>0</v>
      </c>
      <c r="F68" s="60">
        <f>'11.3'!H25</f>
        <v>0</v>
      </c>
      <c r="G68" s="38">
        <f>'11.4'!M34</f>
        <v>0</v>
      </c>
    </row>
    <row r="69" spans="1:7" ht="15.95" customHeight="1" x14ac:dyDescent="0.25">
      <c r="A69" s="36" t="s">
        <v>20</v>
      </c>
      <c r="B69" s="37" t="str">
        <f t="shared" si="1"/>
        <v>56-75</v>
      </c>
      <c r="C69" s="62">
        <f t="shared" ref="C69:C90" si="3">SUM(D69:G69)</f>
        <v>1</v>
      </c>
      <c r="D69" s="45">
        <f>'11.1'!G28</f>
        <v>1</v>
      </c>
      <c r="E69" s="38">
        <f>'11.2'!M37</f>
        <v>0</v>
      </c>
      <c r="F69" s="60">
        <f>'11.3'!H28</f>
        <v>0</v>
      </c>
      <c r="G69" s="38">
        <f>'11.4'!M37</f>
        <v>0</v>
      </c>
    </row>
    <row r="70" spans="1:7" ht="15.95" customHeight="1" x14ac:dyDescent="0.25">
      <c r="A70" s="36" t="s">
        <v>21</v>
      </c>
      <c r="B70" s="37" t="str">
        <f t="shared" si="1"/>
        <v>56-75</v>
      </c>
      <c r="C70" s="62">
        <f t="shared" si="3"/>
        <v>1</v>
      </c>
      <c r="D70" s="45">
        <f>'11.1'!G29</f>
        <v>0</v>
      </c>
      <c r="E70" s="38">
        <f>'11.2'!M38</f>
        <v>0</v>
      </c>
      <c r="F70" s="60">
        <f>'11.3'!H29</f>
        <v>1</v>
      </c>
      <c r="G70" s="38">
        <f>'11.4'!M38</f>
        <v>0</v>
      </c>
    </row>
    <row r="71" spans="1:7" ht="15.95" customHeight="1" x14ac:dyDescent="0.25">
      <c r="A71" s="36" t="s">
        <v>22</v>
      </c>
      <c r="B71" s="37" t="str">
        <f t="shared" ref="B71:B90" si="4">RANK(C71,$C$6:$C$90)&amp;IF(COUNTIF($C$6:$C$90,C71)&gt;1,"-"&amp;RANK(C71,$C$6:$C$90)+COUNTIF($C$6:$C$90,C71)-1,"")</f>
        <v>56-75</v>
      </c>
      <c r="C71" s="62">
        <f t="shared" si="3"/>
        <v>1</v>
      </c>
      <c r="D71" s="45">
        <f>'11.1'!G30</f>
        <v>1</v>
      </c>
      <c r="E71" s="38">
        <f>'11.2'!M39</f>
        <v>0</v>
      </c>
      <c r="F71" s="60">
        <f>'11.3'!H30</f>
        <v>0</v>
      </c>
      <c r="G71" s="38">
        <f>'11.4'!M39</f>
        <v>0</v>
      </c>
    </row>
    <row r="72" spans="1:7" ht="15.95" customHeight="1" x14ac:dyDescent="0.25">
      <c r="A72" s="36" t="s">
        <v>29</v>
      </c>
      <c r="B72" s="37" t="str">
        <f t="shared" si="4"/>
        <v>56-75</v>
      </c>
      <c r="C72" s="62">
        <f t="shared" si="3"/>
        <v>1</v>
      </c>
      <c r="D72" s="45">
        <f>'11.1'!G37</f>
        <v>1</v>
      </c>
      <c r="E72" s="38">
        <f>'11.2'!M46</f>
        <v>0</v>
      </c>
      <c r="F72" s="60">
        <f>'11.3'!H37</f>
        <v>0</v>
      </c>
      <c r="G72" s="38">
        <f>'11.4'!M46</f>
        <v>0</v>
      </c>
    </row>
    <row r="73" spans="1:7" ht="15.95" customHeight="1" x14ac:dyDescent="0.25">
      <c r="A73" s="36" t="s">
        <v>41</v>
      </c>
      <c r="B73" s="37" t="str">
        <f t="shared" si="4"/>
        <v>56-75</v>
      </c>
      <c r="C73" s="62">
        <f t="shared" si="3"/>
        <v>1</v>
      </c>
      <c r="D73" s="45">
        <f>'11.1'!G49</f>
        <v>1</v>
      </c>
      <c r="E73" s="38">
        <f>'11.2'!M58</f>
        <v>0</v>
      </c>
      <c r="F73" s="60">
        <f>'11.3'!H49</f>
        <v>0</v>
      </c>
      <c r="G73" s="38">
        <f>'11.4'!M58</f>
        <v>0</v>
      </c>
    </row>
    <row r="74" spans="1:7" ht="15.95" customHeight="1" x14ac:dyDescent="0.25">
      <c r="A74" s="36" t="s">
        <v>42</v>
      </c>
      <c r="B74" s="37" t="str">
        <f t="shared" si="4"/>
        <v>56-75</v>
      </c>
      <c r="C74" s="62">
        <f t="shared" si="3"/>
        <v>1</v>
      </c>
      <c r="D74" s="45">
        <f>'11.1'!G50</f>
        <v>1</v>
      </c>
      <c r="E74" s="38">
        <f>'11.2'!M59</f>
        <v>0</v>
      </c>
      <c r="F74" s="60">
        <f>'11.3'!H50</f>
        <v>0</v>
      </c>
      <c r="G74" s="38">
        <f>'11.4'!M59</f>
        <v>0</v>
      </c>
    </row>
    <row r="75" spans="1:7" ht="15.95" customHeight="1" x14ac:dyDescent="0.25">
      <c r="A75" s="36" t="s">
        <v>43</v>
      </c>
      <c r="B75" s="37" t="str">
        <f t="shared" si="4"/>
        <v>56-75</v>
      </c>
      <c r="C75" s="62">
        <f t="shared" si="3"/>
        <v>1</v>
      </c>
      <c r="D75" s="45">
        <f>'11.1'!G52</f>
        <v>0</v>
      </c>
      <c r="E75" s="38">
        <f>'11.2'!M61</f>
        <v>0</v>
      </c>
      <c r="F75" s="60">
        <f>'11.3'!H52</f>
        <v>1</v>
      </c>
      <c r="G75" s="38">
        <f>'11.4'!M61</f>
        <v>0</v>
      </c>
    </row>
    <row r="76" spans="1:7" ht="15.95" customHeight="1" x14ac:dyDescent="0.25">
      <c r="A76" s="36" t="s">
        <v>48</v>
      </c>
      <c r="B76" s="37" t="str">
        <f t="shared" si="4"/>
        <v>56-75</v>
      </c>
      <c r="C76" s="62">
        <f t="shared" si="3"/>
        <v>1</v>
      </c>
      <c r="D76" s="45">
        <f>'11.1'!G57</f>
        <v>0</v>
      </c>
      <c r="E76" s="38">
        <f>'11.2'!M66</f>
        <v>0</v>
      </c>
      <c r="F76" s="60">
        <f>'11.3'!H57</f>
        <v>1</v>
      </c>
      <c r="G76" s="38">
        <f>'11.4'!M66</f>
        <v>0</v>
      </c>
    </row>
    <row r="77" spans="1:7" ht="15.95" customHeight="1" x14ac:dyDescent="0.25">
      <c r="A77" s="36" t="s">
        <v>61</v>
      </c>
      <c r="B77" s="37" t="str">
        <f t="shared" si="4"/>
        <v>56-75</v>
      </c>
      <c r="C77" s="62">
        <f t="shared" si="3"/>
        <v>1</v>
      </c>
      <c r="D77" s="45">
        <f>'11.1'!G70</f>
        <v>1</v>
      </c>
      <c r="E77" s="38">
        <f>'11.2'!M79</f>
        <v>0</v>
      </c>
      <c r="F77" s="60">
        <f>'11.3'!H70</f>
        <v>0</v>
      </c>
      <c r="G77" s="38">
        <f>'11.4'!M79</f>
        <v>0</v>
      </c>
    </row>
    <row r="78" spans="1:7" ht="15.95" customHeight="1" x14ac:dyDescent="0.25">
      <c r="A78" s="36" t="s">
        <v>68</v>
      </c>
      <c r="B78" s="37" t="str">
        <f t="shared" si="4"/>
        <v>56-75</v>
      </c>
      <c r="C78" s="62">
        <f t="shared" si="3"/>
        <v>1</v>
      </c>
      <c r="D78" s="45">
        <f>'11.1'!G77</f>
        <v>1</v>
      </c>
      <c r="E78" s="38">
        <f>'11.2'!M86</f>
        <v>0</v>
      </c>
      <c r="F78" s="60">
        <f>'11.3'!H77</f>
        <v>0</v>
      </c>
      <c r="G78" s="38">
        <f>'11.4'!M86</f>
        <v>0</v>
      </c>
    </row>
    <row r="79" spans="1:7" ht="15.95" customHeight="1" x14ac:dyDescent="0.25">
      <c r="A79" s="36" t="s">
        <v>89</v>
      </c>
      <c r="B79" s="37" t="str">
        <f t="shared" si="4"/>
        <v>56-75</v>
      </c>
      <c r="C79" s="62">
        <f t="shared" si="3"/>
        <v>1</v>
      </c>
      <c r="D79" s="45">
        <f>'11.1'!G98</f>
        <v>1</v>
      </c>
      <c r="E79" s="38">
        <f>'11.2'!M107</f>
        <v>0</v>
      </c>
      <c r="F79" s="60">
        <f>'11.3'!H98</f>
        <v>0</v>
      </c>
      <c r="G79" s="38">
        <f>'11.4'!M107</f>
        <v>0</v>
      </c>
    </row>
    <row r="80" spans="1:7" ht="15.95" customHeight="1" x14ac:dyDescent="0.25">
      <c r="A80" s="36" t="s">
        <v>108</v>
      </c>
      <c r="B80" s="37" t="str">
        <f t="shared" si="4"/>
        <v>56-75</v>
      </c>
      <c r="C80" s="62">
        <f t="shared" si="3"/>
        <v>1</v>
      </c>
      <c r="D80" s="45">
        <f>'11.1'!G100</f>
        <v>0</v>
      </c>
      <c r="E80" s="38">
        <f>'11.2'!M109</f>
        <v>0</v>
      </c>
      <c r="F80" s="60">
        <f>'11.3'!H100</f>
        <v>0</v>
      </c>
      <c r="G80" s="38">
        <f>'11.4'!M109</f>
        <v>1</v>
      </c>
    </row>
    <row r="81" spans="1:7" ht="15.95" customHeight="1" x14ac:dyDescent="0.25">
      <c r="A81" s="36" t="s">
        <v>24</v>
      </c>
      <c r="B81" s="37" t="str">
        <f t="shared" si="4"/>
        <v>76-85</v>
      </c>
      <c r="C81" s="62">
        <f t="shared" si="3"/>
        <v>0</v>
      </c>
      <c r="D81" s="45">
        <f>'11.1'!G32</f>
        <v>0</v>
      </c>
      <c r="E81" s="38">
        <f>'11.2'!M41</f>
        <v>0</v>
      </c>
      <c r="F81" s="60">
        <f>'11.3'!H32</f>
        <v>0</v>
      </c>
      <c r="G81" s="38">
        <f>'11.4'!M41</f>
        <v>0</v>
      </c>
    </row>
    <row r="82" spans="1:7" ht="15.95" customHeight="1" x14ac:dyDescent="0.25">
      <c r="A82" s="36" t="s">
        <v>28</v>
      </c>
      <c r="B82" s="37" t="str">
        <f t="shared" si="4"/>
        <v>76-85</v>
      </c>
      <c r="C82" s="62">
        <f t="shared" si="3"/>
        <v>0</v>
      </c>
      <c r="D82" s="45">
        <f>'11.1'!G36</f>
        <v>0</v>
      </c>
      <c r="E82" s="38">
        <f>'11.2'!M45</f>
        <v>0</v>
      </c>
      <c r="F82" s="60">
        <f>'11.3'!H36</f>
        <v>0</v>
      </c>
      <c r="G82" s="38">
        <f>'11.4'!M45</f>
        <v>0</v>
      </c>
    </row>
    <row r="83" spans="1:7" ht="15.95" customHeight="1" x14ac:dyDescent="0.25">
      <c r="A83" s="36" t="s">
        <v>40</v>
      </c>
      <c r="B83" s="37" t="str">
        <f t="shared" si="4"/>
        <v>76-85</v>
      </c>
      <c r="C83" s="62">
        <f t="shared" si="3"/>
        <v>0</v>
      </c>
      <c r="D83" s="45">
        <f>'11.1'!G48</f>
        <v>0</v>
      </c>
      <c r="E83" s="38">
        <f>'11.2'!M57</f>
        <v>0</v>
      </c>
      <c r="F83" s="60">
        <f>'11.3'!H48</f>
        <v>0</v>
      </c>
      <c r="G83" s="38">
        <f>'11.4'!M57</f>
        <v>0</v>
      </c>
    </row>
    <row r="84" spans="1:7" ht="15.95" customHeight="1" x14ac:dyDescent="0.25">
      <c r="A84" s="36" t="s">
        <v>47</v>
      </c>
      <c r="B84" s="37" t="str">
        <f t="shared" si="4"/>
        <v>76-85</v>
      </c>
      <c r="C84" s="62">
        <f t="shared" si="3"/>
        <v>0</v>
      </c>
      <c r="D84" s="45">
        <f>'11.1'!G56</f>
        <v>0</v>
      </c>
      <c r="E84" s="38">
        <f>'11.2'!M65</f>
        <v>0</v>
      </c>
      <c r="F84" s="60">
        <f>'11.3'!H56</f>
        <v>0</v>
      </c>
      <c r="G84" s="38">
        <f>'11.4'!M65</f>
        <v>0</v>
      </c>
    </row>
    <row r="85" spans="1:7" ht="15.95" customHeight="1" x14ac:dyDescent="0.25">
      <c r="A85" s="36" t="s">
        <v>49</v>
      </c>
      <c r="B85" s="37" t="str">
        <f t="shared" si="4"/>
        <v>76-85</v>
      </c>
      <c r="C85" s="62">
        <f t="shared" si="3"/>
        <v>0</v>
      </c>
      <c r="D85" s="45">
        <f>'11.1'!G58</f>
        <v>0</v>
      </c>
      <c r="E85" s="38">
        <f>'11.2'!M67</f>
        <v>0</v>
      </c>
      <c r="F85" s="60">
        <f>'11.3'!H58</f>
        <v>0</v>
      </c>
      <c r="G85" s="38">
        <f>'11.4'!M67</f>
        <v>0</v>
      </c>
    </row>
    <row r="86" spans="1:7" ht="15.95" customHeight="1" x14ac:dyDescent="0.25">
      <c r="A86" s="36" t="s">
        <v>57</v>
      </c>
      <c r="B86" s="37" t="str">
        <f t="shared" si="4"/>
        <v>76-85</v>
      </c>
      <c r="C86" s="62">
        <f t="shared" si="3"/>
        <v>0</v>
      </c>
      <c r="D86" s="45">
        <f>'11.1'!G66</f>
        <v>0</v>
      </c>
      <c r="E86" s="38">
        <f>'11.2'!M75</f>
        <v>0</v>
      </c>
      <c r="F86" s="60">
        <f>'11.3'!H66</f>
        <v>0</v>
      </c>
      <c r="G86" s="38">
        <f>'11.4'!M75</f>
        <v>0</v>
      </c>
    </row>
    <row r="87" spans="1:7" ht="15.95" customHeight="1" x14ac:dyDescent="0.25">
      <c r="A87" s="36" t="s">
        <v>73</v>
      </c>
      <c r="B87" s="37" t="str">
        <f t="shared" si="4"/>
        <v>76-85</v>
      </c>
      <c r="C87" s="62">
        <f t="shared" si="3"/>
        <v>0</v>
      </c>
      <c r="D87" s="45">
        <f>'11.1'!G82</f>
        <v>0</v>
      </c>
      <c r="E87" s="38">
        <f>'11.2'!M91</f>
        <v>0</v>
      </c>
      <c r="F87" s="60">
        <f>'11.3'!H82</f>
        <v>0</v>
      </c>
      <c r="G87" s="38">
        <f>'11.4'!M91</f>
        <v>0</v>
      </c>
    </row>
    <row r="88" spans="1:7" ht="15.95" customHeight="1" x14ac:dyDescent="0.25">
      <c r="A88" s="36" t="s">
        <v>76</v>
      </c>
      <c r="B88" s="37" t="str">
        <f t="shared" si="4"/>
        <v>76-85</v>
      </c>
      <c r="C88" s="62">
        <f t="shared" si="3"/>
        <v>0</v>
      </c>
      <c r="D88" s="45">
        <f>'11.1'!G85</f>
        <v>0</v>
      </c>
      <c r="E88" s="38">
        <f>'11.2'!M94</f>
        <v>0</v>
      </c>
      <c r="F88" s="60">
        <f>'11.3'!H85</f>
        <v>0</v>
      </c>
      <c r="G88" s="38">
        <f>'11.4'!M94</f>
        <v>0</v>
      </c>
    </row>
    <row r="89" spans="1:7" ht="15.95" customHeight="1" x14ac:dyDescent="0.25">
      <c r="A89" s="36" t="s">
        <v>83</v>
      </c>
      <c r="B89" s="37" t="str">
        <f t="shared" si="4"/>
        <v>76-85</v>
      </c>
      <c r="C89" s="62">
        <f t="shared" si="3"/>
        <v>0</v>
      </c>
      <c r="D89" s="45">
        <f>'11.1'!G92</f>
        <v>0</v>
      </c>
      <c r="E89" s="38">
        <f>'11.2'!M101</f>
        <v>0</v>
      </c>
      <c r="F89" s="60">
        <f>'11.3'!H92</f>
        <v>0</v>
      </c>
      <c r="G89" s="38">
        <f>'11.4'!M101</f>
        <v>0</v>
      </c>
    </row>
    <row r="90" spans="1:7" ht="15.95" customHeight="1" x14ac:dyDescent="0.25">
      <c r="A90" s="36" t="s">
        <v>109</v>
      </c>
      <c r="B90" s="37" t="str">
        <f t="shared" si="4"/>
        <v>76-85</v>
      </c>
      <c r="C90" s="62">
        <f t="shared" si="3"/>
        <v>0</v>
      </c>
      <c r="D90" s="45">
        <f>'11.1'!G101</f>
        <v>0</v>
      </c>
      <c r="E90" s="38">
        <f>'11.2'!M110</f>
        <v>0</v>
      </c>
      <c r="F90" s="60">
        <f>'11.3'!H101</f>
        <v>0</v>
      </c>
      <c r="G90" s="38">
        <f>'11.4'!M110</f>
        <v>0</v>
      </c>
    </row>
  </sheetData>
  <sortState ref="A4:G99">
    <sortCondition descending="1" ref="C4:C99"/>
  </sortState>
  <mergeCells count="2">
    <mergeCell ref="A1:G1"/>
    <mergeCell ref="A2:G2"/>
  </mergeCells>
  <pageMargins left="0.70866141732283472" right="0.70866141732283472" top="0.78740157480314965" bottom="0.78740157480314965" header="0.43307086614173229" footer="0.43307086614173229"/>
  <pageSetup paperSize="9" scale="62" fitToHeight="3" orientation="landscape" r:id="rId1"/>
  <headerFooter scaleWithDoc="0">
    <oddFooter>&amp;C&amp;"Times New Roman,обычный"&amp;8&amp;P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9"/>
  <sheetViews>
    <sheetView zoomScaleNormal="100" zoomScalePageLayoutView="80" workbookViewId="0">
      <pane ySplit="3" topLeftCell="A4" activePane="bottomLeft" state="frozen"/>
      <selection pane="bottomLeft" activeCell="L8" sqref="L8"/>
    </sheetView>
  </sheetViews>
  <sheetFormatPr defaultRowHeight="15" x14ac:dyDescent="0.25"/>
  <cols>
    <col min="1" max="1" width="33.42578125" customWidth="1"/>
    <col min="2" max="4" width="12.7109375" customWidth="1"/>
    <col min="5" max="5" width="18.7109375" customWidth="1"/>
    <col min="6" max="6" width="30.7109375" customWidth="1"/>
    <col min="7" max="7" width="19.7109375" customWidth="1"/>
    <col min="8" max="8" width="30.7109375" customWidth="1"/>
  </cols>
  <sheetData>
    <row r="1" spans="1:8" ht="23.25" customHeight="1" x14ac:dyDescent="0.25">
      <c r="A1" s="89" t="s">
        <v>122</v>
      </c>
      <c r="B1" s="90"/>
      <c r="C1" s="90"/>
      <c r="D1" s="90"/>
      <c r="E1" s="90"/>
      <c r="F1" s="90"/>
      <c r="G1" s="90"/>
      <c r="H1" s="90"/>
    </row>
    <row r="2" spans="1:8" ht="31.5" customHeight="1" x14ac:dyDescent="0.25">
      <c r="A2" s="91" t="s">
        <v>471</v>
      </c>
      <c r="B2" s="92"/>
      <c r="C2" s="92"/>
      <c r="D2" s="92"/>
      <c r="E2" s="92"/>
      <c r="F2" s="92"/>
      <c r="G2" s="92"/>
      <c r="H2" s="92"/>
    </row>
    <row r="3" spans="1:8" ht="108.75" customHeight="1" x14ac:dyDescent="0.25">
      <c r="A3" s="29" t="s">
        <v>119</v>
      </c>
      <c r="B3" s="30" t="s">
        <v>93</v>
      </c>
      <c r="C3" s="30" t="s">
        <v>94</v>
      </c>
      <c r="D3" s="30" t="s">
        <v>472</v>
      </c>
      <c r="E3" s="29" t="str">
        <f>'11.1'!B4</f>
        <v>11.1. Опубликован ли план контрольных мероприятий органа внешнего государственного финансового контроля субъекта РФ на 2015 год?</v>
      </c>
      <c r="F3" s="29" t="str">
        <f>'11.2'!B9</f>
        <v>11.2. Публикуется ли информация о проведенных в 2015 году органом внешнего государственного финансового контроля субъекта РФ контрольных и экспертно-аналитических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  <c r="G3" s="29" t="str">
        <f>'11.3'!C4</f>
        <v>11.3. Опубликован ли план контрольных мероприятий органа внутреннего государственного финансового контроля субъекта РФ в сфере бюджетных правоотношений на 2015 год?</v>
      </c>
      <c r="H3" s="29" t="str">
        <f>'11.4'!B9</f>
        <v>11.4. Публикуется ли информация о проведенных в 2015 году органом внутреннего государственного финансового контроля субъекта РФ контрольных мероприятиях, о выявленных при их проведении нарушениях, о внесенных представлениях и предписаниях, а также о принятых по ним решениях и мерах?</v>
      </c>
    </row>
    <row r="4" spans="1:8" ht="15.95" customHeight="1" x14ac:dyDescent="0.25">
      <c r="A4" s="31" t="s">
        <v>90</v>
      </c>
      <c r="B4" s="32" t="s">
        <v>95</v>
      </c>
      <c r="C4" s="32" t="s">
        <v>95</v>
      </c>
      <c r="D4" s="32" t="s">
        <v>91</v>
      </c>
      <c r="E4" s="31" t="s">
        <v>91</v>
      </c>
      <c r="F4" s="33" t="s">
        <v>91</v>
      </c>
      <c r="G4" s="33" t="s">
        <v>91</v>
      </c>
      <c r="H4" s="33" t="s">
        <v>91</v>
      </c>
    </row>
    <row r="5" spans="1:8" ht="15.95" customHeight="1" x14ac:dyDescent="0.25">
      <c r="A5" s="31" t="s">
        <v>523</v>
      </c>
      <c r="B5" s="32"/>
      <c r="C5" s="32"/>
      <c r="D5" s="32">
        <f>SUM(E5:H5)</f>
        <v>12</v>
      </c>
      <c r="E5" s="31">
        <v>2</v>
      </c>
      <c r="F5" s="33">
        <v>4</v>
      </c>
      <c r="G5" s="33">
        <v>2</v>
      </c>
      <c r="H5" s="33">
        <v>4</v>
      </c>
    </row>
    <row r="6" spans="1:8" ht="15.95" customHeight="1" x14ac:dyDescent="0.25">
      <c r="A6" s="34" t="s">
        <v>0</v>
      </c>
      <c r="B6" s="34"/>
      <c r="C6" s="34"/>
      <c r="D6" s="34"/>
      <c r="E6" s="34"/>
      <c r="F6" s="35"/>
      <c r="G6" s="35"/>
      <c r="H6" s="35"/>
    </row>
    <row r="7" spans="1:8" ht="15.95" customHeight="1" x14ac:dyDescent="0.25">
      <c r="A7" s="36" t="s">
        <v>1</v>
      </c>
      <c r="B7" s="37" t="str">
        <f>VLOOKUP(A7,'Рейтинг (раздел 11)'!$A$3:$B$90,2,FALSE)</f>
        <v>46-54</v>
      </c>
      <c r="C7" s="37" t="str">
        <f>RANK(D7,$D$7:$D$24)&amp;IF(COUNTIF($D$7:$D$24,D7)&gt;1,"-"&amp;RANK(D7,$D$7:$D$24)+COUNTIF($D$7:$D$24,D7)-1,"")</f>
        <v>9-10</v>
      </c>
      <c r="D7" s="62">
        <f>SUM(E7:H7)</f>
        <v>2</v>
      </c>
      <c r="E7" s="45">
        <f>'11.1'!G9</f>
        <v>0</v>
      </c>
      <c r="F7" s="38">
        <f>'11.2'!M18</f>
        <v>0</v>
      </c>
      <c r="G7" s="60">
        <f>'11.3'!H9</f>
        <v>2</v>
      </c>
      <c r="H7" s="38">
        <f>'11.4'!M18</f>
        <v>0</v>
      </c>
    </row>
    <row r="8" spans="1:8" ht="15.95" customHeight="1" x14ac:dyDescent="0.25">
      <c r="A8" s="36" t="s">
        <v>2</v>
      </c>
      <c r="B8" s="37" t="str">
        <f>VLOOKUP(A8,'Рейтинг (раздел 11)'!$A$3:$B$90,2,FALSE)</f>
        <v>56-75</v>
      </c>
      <c r="C8" s="37" t="str">
        <f t="shared" ref="C8:C24" si="0">RANK(D8,$D$7:$D$24)&amp;IF(COUNTIF($D$7:$D$24,D8)&gt;1,"-"&amp;RANK(D8,$D$7:$D$24)+COUNTIF($D$7:$D$24,D8)-1,"")</f>
        <v>11-18</v>
      </c>
      <c r="D8" s="62">
        <f t="shared" ref="D8:D71" si="1">SUM(E8:H8)</f>
        <v>1</v>
      </c>
      <c r="E8" s="45">
        <f>'11.1'!G10</f>
        <v>1</v>
      </c>
      <c r="F8" s="38">
        <f>'11.2'!M19</f>
        <v>0</v>
      </c>
      <c r="G8" s="60">
        <f>'11.3'!H10</f>
        <v>0</v>
      </c>
      <c r="H8" s="38">
        <f>'11.4'!M19</f>
        <v>0</v>
      </c>
    </row>
    <row r="9" spans="1:8" ht="15.95" customHeight="1" x14ac:dyDescent="0.25">
      <c r="A9" s="36" t="s">
        <v>3</v>
      </c>
      <c r="B9" s="37" t="str">
        <f>VLOOKUP(A9,'Рейтинг (раздел 11)'!$A$3:$B$90,2,FALSE)</f>
        <v>8-16</v>
      </c>
      <c r="C9" s="37" t="str">
        <f t="shared" si="0"/>
        <v>1-2</v>
      </c>
      <c r="D9" s="62">
        <f t="shared" si="1"/>
        <v>8</v>
      </c>
      <c r="E9" s="45">
        <f>'11.1'!G11</f>
        <v>2</v>
      </c>
      <c r="F9" s="38">
        <f>'11.2'!M20</f>
        <v>4</v>
      </c>
      <c r="G9" s="60">
        <f>'11.3'!H11</f>
        <v>2</v>
      </c>
      <c r="H9" s="38">
        <f>'11.4'!M20</f>
        <v>0</v>
      </c>
    </row>
    <row r="10" spans="1:8" ht="15.95" customHeight="1" x14ac:dyDescent="0.25">
      <c r="A10" s="36" t="s">
        <v>4</v>
      </c>
      <c r="B10" s="37" t="str">
        <f>VLOOKUP(A10,'Рейтинг (раздел 11)'!$A$3:$B$90,2,FALSE)</f>
        <v>38-45</v>
      </c>
      <c r="C10" s="37" t="str">
        <f t="shared" si="0"/>
        <v>5-8</v>
      </c>
      <c r="D10" s="62">
        <f t="shared" si="1"/>
        <v>3</v>
      </c>
      <c r="E10" s="45">
        <f>'11.1'!G12</f>
        <v>1</v>
      </c>
      <c r="F10" s="38">
        <f>'11.2'!M21</f>
        <v>0</v>
      </c>
      <c r="G10" s="60">
        <f>'11.3'!H12</f>
        <v>2</v>
      </c>
      <c r="H10" s="38">
        <f>'11.4'!M21</f>
        <v>0</v>
      </c>
    </row>
    <row r="11" spans="1:8" ht="15.95" customHeight="1" x14ac:dyDescent="0.25">
      <c r="A11" s="36" t="s">
        <v>5</v>
      </c>
      <c r="B11" s="37" t="str">
        <f>VLOOKUP(A11,'Рейтинг (раздел 11)'!$A$3:$B$90,2,FALSE)</f>
        <v>56-75</v>
      </c>
      <c r="C11" s="37" t="str">
        <f t="shared" si="0"/>
        <v>11-18</v>
      </c>
      <c r="D11" s="62">
        <f t="shared" si="1"/>
        <v>1</v>
      </c>
      <c r="E11" s="45">
        <f>'11.1'!G13</f>
        <v>0</v>
      </c>
      <c r="F11" s="38">
        <f>'11.2'!M22</f>
        <v>0</v>
      </c>
      <c r="G11" s="60">
        <f>'11.3'!H13</f>
        <v>1</v>
      </c>
      <c r="H11" s="38">
        <f>'11.4'!M22</f>
        <v>0</v>
      </c>
    </row>
    <row r="12" spans="1:8" ht="15.95" customHeight="1" x14ac:dyDescent="0.25">
      <c r="A12" s="36" t="s">
        <v>6</v>
      </c>
      <c r="B12" s="37" t="str">
        <f>VLOOKUP(A12,'Рейтинг (раздел 11)'!$A$3:$B$90,2,FALSE)</f>
        <v>56-75</v>
      </c>
      <c r="C12" s="37" t="str">
        <f t="shared" si="0"/>
        <v>11-18</v>
      </c>
      <c r="D12" s="62">
        <f t="shared" si="1"/>
        <v>1</v>
      </c>
      <c r="E12" s="45">
        <f>'11.1'!G14</f>
        <v>1</v>
      </c>
      <c r="F12" s="38">
        <f>'11.2'!M23</f>
        <v>0</v>
      </c>
      <c r="G12" s="60">
        <f>'11.3'!H14</f>
        <v>0</v>
      </c>
      <c r="H12" s="38">
        <f>'11.4'!M23</f>
        <v>0</v>
      </c>
    </row>
    <row r="13" spans="1:8" ht="15.95" customHeight="1" x14ac:dyDescent="0.25">
      <c r="A13" s="36" t="s">
        <v>7</v>
      </c>
      <c r="B13" s="37" t="str">
        <f>VLOOKUP(A13,'Рейтинг (раздел 11)'!$A$3:$B$90,2,FALSE)</f>
        <v>56-75</v>
      </c>
      <c r="C13" s="37" t="str">
        <f t="shared" si="0"/>
        <v>11-18</v>
      </c>
      <c r="D13" s="62">
        <f t="shared" si="1"/>
        <v>1</v>
      </c>
      <c r="E13" s="45">
        <f>'11.1'!G15</f>
        <v>1</v>
      </c>
      <c r="F13" s="38">
        <f>'11.2'!M24</f>
        <v>0</v>
      </c>
      <c r="G13" s="60">
        <f>'11.3'!H15</f>
        <v>0</v>
      </c>
      <c r="H13" s="38">
        <f>'11.4'!M24</f>
        <v>0</v>
      </c>
    </row>
    <row r="14" spans="1:8" s="7" customFormat="1" ht="15.95" customHeight="1" x14ac:dyDescent="0.25">
      <c r="A14" s="36" t="s">
        <v>8</v>
      </c>
      <c r="B14" s="37" t="str">
        <f>VLOOKUP(A14,'Рейтинг (раздел 11)'!$A$3:$B$90,2,FALSE)</f>
        <v>38-45</v>
      </c>
      <c r="C14" s="37" t="str">
        <f t="shared" si="0"/>
        <v>5-8</v>
      </c>
      <c r="D14" s="62">
        <f t="shared" si="1"/>
        <v>3</v>
      </c>
      <c r="E14" s="45">
        <f>'11.1'!G16</f>
        <v>1</v>
      </c>
      <c r="F14" s="38">
        <f>'11.2'!M25</f>
        <v>0</v>
      </c>
      <c r="G14" s="60">
        <f>'11.3'!H16</f>
        <v>2</v>
      </c>
      <c r="H14" s="38">
        <f>'11.4'!M25</f>
        <v>0</v>
      </c>
    </row>
    <row r="15" spans="1:8" ht="15.95" customHeight="1" x14ac:dyDescent="0.25">
      <c r="A15" s="36" t="s">
        <v>9</v>
      </c>
      <c r="B15" s="37" t="str">
        <f>VLOOKUP(A15,'Рейтинг (раздел 11)'!$A$3:$B$90,2,FALSE)</f>
        <v>27-37</v>
      </c>
      <c r="C15" s="37" t="str">
        <f t="shared" si="0"/>
        <v>4</v>
      </c>
      <c r="D15" s="62">
        <f t="shared" si="1"/>
        <v>4</v>
      </c>
      <c r="E15" s="45">
        <f>'11.1'!G17</f>
        <v>2</v>
      </c>
      <c r="F15" s="38">
        <f>'11.2'!M26</f>
        <v>0</v>
      </c>
      <c r="G15" s="60">
        <f>'11.3'!H17</f>
        <v>2</v>
      </c>
      <c r="H15" s="38">
        <f>'11.4'!M26</f>
        <v>0</v>
      </c>
    </row>
    <row r="16" spans="1:8" ht="15.95" customHeight="1" x14ac:dyDescent="0.25">
      <c r="A16" s="36" t="s">
        <v>10</v>
      </c>
      <c r="B16" s="37" t="str">
        <f>VLOOKUP(A16,'Рейтинг (раздел 11)'!$A$3:$B$90,2,FALSE)</f>
        <v>8-16</v>
      </c>
      <c r="C16" s="37" t="str">
        <f t="shared" si="0"/>
        <v>1-2</v>
      </c>
      <c r="D16" s="62">
        <f t="shared" si="1"/>
        <v>8</v>
      </c>
      <c r="E16" s="45">
        <f>'11.1'!G18</f>
        <v>1</v>
      </c>
      <c r="F16" s="38">
        <f>'11.2'!M27</f>
        <v>1</v>
      </c>
      <c r="G16" s="60">
        <f>'11.3'!H18</f>
        <v>2</v>
      </c>
      <c r="H16" s="38">
        <f>'11.4'!M27</f>
        <v>4</v>
      </c>
    </row>
    <row r="17" spans="1:8" ht="15.95" customHeight="1" x14ac:dyDescent="0.25">
      <c r="A17" s="36" t="s">
        <v>11</v>
      </c>
      <c r="B17" s="37" t="str">
        <f>VLOOKUP(A17,'Рейтинг (раздел 11)'!$A$3:$B$90,2,FALSE)</f>
        <v>56-75</v>
      </c>
      <c r="C17" s="37" t="str">
        <f t="shared" si="0"/>
        <v>11-18</v>
      </c>
      <c r="D17" s="62">
        <f t="shared" si="1"/>
        <v>1</v>
      </c>
      <c r="E17" s="45">
        <f>'11.1'!G19</f>
        <v>1</v>
      </c>
      <c r="F17" s="38">
        <f>'11.2'!M28</f>
        <v>0</v>
      </c>
      <c r="G17" s="60">
        <f>'11.3'!H19</f>
        <v>0</v>
      </c>
      <c r="H17" s="38">
        <f>'11.4'!M28</f>
        <v>0</v>
      </c>
    </row>
    <row r="18" spans="1:8" s="7" customFormat="1" ht="15.95" customHeight="1" x14ac:dyDescent="0.25">
      <c r="A18" s="36" t="s">
        <v>12</v>
      </c>
      <c r="B18" s="37" t="str">
        <f>VLOOKUP(A18,'Рейтинг (раздел 11)'!$A$3:$B$90,2,FALSE)</f>
        <v>38-45</v>
      </c>
      <c r="C18" s="37" t="str">
        <f t="shared" si="0"/>
        <v>5-8</v>
      </c>
      <c r="D18" s="62">
        <f t="shared" si="1"/>
        <v>3</v>
      </c>
      <c r="E18" s="45">
        <f>'11.1'!G20</f>
        <v>2</v>
      </c>
      <c r="F18" s="38">
        <f>'11.2'!M29</f>
        <v>0</v>
      </c>
      <c r="G18" s="60">
        <f>'11.3'!H20</f>
        <v>1</v>
      </c>
      <c r="H18" s="38">
        <f>'11.4'!M29</f>
        <v>0</v>
      </c>
    </row>
    <row r="19" spans="1:8" ht="15.95" customHeight="1" x14ac:dyDescent="0.25">
      <c r="A19" s="36" t="s">
        <v>13</v>
      </c>
      <c r="B19" s="37" t="str">
        <f>VLOOKUP(A19,'Рейтинг (раздел 11)'!$A$3:$B$90,2,FALSE)</f>
        <v>56-75</v>
      </c>
      <c r="C19" s="37" t="str">
        <f t="shared" si="0"/>
        <v>11-18</v>
      </c>
      <c r="D19" s="62">
        <f t="shared" si="1"/>
        <v>1</v>
      </c>
      <c r="E19" s="45">
        <f>'11.1'!G21</f>
        <v>1</v>
      </c>
      <c r="F19" s="38">
        <f>'11.2'!M30</f>
        <v>0</v>
      </c>
      <c r="G19" s="60">
        <f>'11.3'!H21</f>
        <v>0</v>
      </c>
      <c r="H19" s="38">
        <f>'11.4'!M30</f>
        <v>0</v>
      </c>
    </row>
    <row r="20" spans="1:8" ht="15.95" customHeight="1" x14ac:dyDescent="0.25">
      <c r="A20" s="36" t="s">
        <v>14</v>
      </c>
      <c r="B20" s="37" t="str">
        <f>VLOOKUP(A20,'Рейтинг (раздел 11)'!$A$3:$B$90,2,FALSE)</f>
        <v>18-20</v>
      </c>
      <c r="C20" s="37" t="str">
        <f t="shared" si="0"/>
        <v>3</v>
      </c>
      <c r="D20" s="62">
        <f t="shared" si="1"/>
        <v>6</v>
      </c>
      <c r="E20" s="45">
        <f>'11.1'!G22</f>
        <v>2</v>
      </c>
      <c r="F20" s="38">
        <f>'11.2'!M31</f>
        <v>0</v>
      </c>
      <c r="G20" s="60">
        <f>'11.3'!H22</f>
        <v>2</v>
      </c>
      <c r="H20" s="38">
        <f>'11.4'!M31</f>
        <v>2</v>
      </c>
    </row>
    <row r="21" spans="1:8" ht="15.95" customHeight="1" x14ac:dyDescent="0.25">
      <c r="A21" s="36" t="s">
        <v>15</v>
      </c>
      <c r="B21" s="37" t="str">
        <f>VLOOKUP(A21,'Рейтинг (раздел 11)'!$A$3:$B$90,2,FALSE)</f>
        <v>56-75</v>
      </c>
      <c r="C21" s="37" t="str">
        <f t="shared" si="0"/>
        <v>11-18</v>
      </c>
      <c r="D21" s="62">
        <f t="shared" si="1"/>
        <v>1</v>
      </c>
      <c r="E21" s="45">
        <f>'11.1'!G23</f>
        <v>1</v>
      </c>
      <c r="F21" s="38">
        <f>'11.2'!M32</f>
        <v>0</v>
      </c>
      <c r="G21" s="60">
        <f>'11.3'!H23</f>
        <v>0</v>
      </c>
      <c r="H21" s="38">
        <f>'11.4'!M32</f>
        <v>0</v>
      </c>
    </row>
    <row r="22" spans="1:8" ht="15.95" customHeight="1" x14ac:dyDescent="0.25">
      <c r="A22" s="36" t="s">
        <v>16</v>
      </c>
      <c r="B22" s="37" t="str">
        <f>VLOOKUP(A22,'Рейтинг (раздел 11)'!$A$3:$B$90,2,FALSE)</f>
        <v>38-45</v>
      </c>
      <c r="C22" s="37" t="str">
        <f t="shared" si="0"/>
        <v>5-8</v>
      </c>
      <c r="D22" s="62">
        <f t="shared" si="1"/>
        <v>3</v>
      </c>
      <c r="E22" s="45">
        <f>'11.1'!G24</f>
        <v>1</v>
      </c>
      <c r="F22" s="38">
        <f>'11.2'!M33</f>
        <v>0</v>
      </c>
      <c r="G22" s="60">
        <f>'11.3'!H24</f>
        <v>2</v>
      </c>
      <c r="H22" s="38">
        <f>'11.4'!M33</f>
        <v>0</v>
      </c>
    </row>
    <row r="23" spans="1:8" ht="15.95" customHeight="1" x14ac:dyDescent="0.25">
      <c r="A23" s="36" t="s">
        <v>17</v>
      </c>
      <c r="B23" s="37" t="str">
        <f>VLOOKUP(A23,'Рейтинг (раздел 11)'!$A$3:$B$90,2,FALSE)</f>
        <v>56-75</v>
      </c>
      <c r="C23" s="37" t="str">
        <f t="shared" si="0"/>
        <v>11-18</v>
      </c>
      <c r="D23" s="62">
        <f t="shared" si="1"/>
        <v>1</v>
      </c>
      <c r="E23" s="45">
        <f>'11.1'!G25</f>
        <v>1</v>
      </c>
      <c r="F23" s="38">
        <f>'11.2'!M34</f>
        <v>0</v>
      </c>
      <c r="G23" s="60">
        <f>'11.3'!H25</f>
        <v>0</v>
      </c>
      <c r="H23" s="38">
        <f>'11.4'!M34</f>
        <v>0</v>
      </c>
    </row>
    <row r="24" spans="1:8" ht="15.95" customHeight="1" x14ac:dyDescent="0.25">
      <c r="A24" s="36" t="s">
        <v>18</v>
      </c>
      <c r="B24" s="37" t="str">
        <f>VLOOKUP(A24,'Рейтинг (раздел 11)'!$A$3:$B$90,2,FALSE)</f>
        <v>46-54</v>
      </c>
      <c r="C24" s="37" t="str">
        <f t="shared" si="0"/>
        <v>9-10</v>
      </c>
      <c r="D24" s="62">
        <f t="shared" si="1"/>
        <v>2</v>
      </c>
      <c r="E24" s="45">
        <f>'11.1'!G26</f>
        <v>2</v>
      </c>
      <c r="F24" s="38">
        <f>'11.2'!M35</f>
        <v>0</v>
      </c>
      <c r="G24" s="60">
        <f>'11.3'!H26</f>
        <v>0</v>
      </c>
      <c r="H24" s="38">
        <f>'11.4'!M35</f>
        <v>0</v>
      </c>
    </row>
    <row r="25" spans="1:8" ht="15.95" customHeight="1" x14ac:dyDescent="0.25">
      <c r="A25" s="34" t="s">
        <v>19</v>
      </c>
      <c r="B25" s="39"/>
      <c r="C25" s="40"/>
      <c r="D25" s="63"/>
      <c r="E25" s="46"/>
      <c r="F25" s="41"/>
      <c r="G25" s="61"/>
      <c r="H25" s="41"/>
    </row>
    <row r="26" spans="1:8" s="7" customFormat="1" ht="15.95" customHeight="1" x14ac:dyDescent="0.25">
      <c r="A26" s="36" t="s">
        <v>20</v>
      </c>
      <c r="B26" s="37" t="str">
        <f>VLOOKUP(A26,'Рейтинг (раздел 11)'!$A$3:$B$90,2,FALSE)</f>
        <v>56-75</v>
      </c>
      <c r="C26" s="37" t="str">
        <f>RANK(D26,$D$26:$D$36)&amp;IF(COUNTIF($D$26:$D$36,D26)&gt;1,"-"&amp;RANK(D26,$D$26:$D$36)+COUNTIF($D$26:$D$36,D26)-1,"")</f>
        <v>6-9</v>
      </c>
      <c r="D26" s="62">
        <f t="shared" si="1"/>
        <v>1</v>
      </c>
      <c r="E26" s="45">
        <f>'11.1'!G28</f>
        <v>1</v>
      </c>
      <c r="F26" s="38">
        <f>'11.2'!M37</f>
        <v>0</v>
      </c>
      <c r="G26" s="60">
        <f>'11.3'!H28</f>
        <v>0</v>
      </c>
      <c r="H26" s="38">
        <f>'11.4'!M37</f>
        <v>0</v>
      </c>
    </row>
    <row r="27" spans="1:8" ht="15.95" customHeight="1" x14ac:dyDescent="0.25">
      <c r="A27" s="36" t="s">
        <v>21</v>
      </c>
      <c r="B27" s="37" t="str">
        <f>VLOOKUP(A27,'Рейтинг (раздел 11)'!$A$3:$B$90,2,FALSE)</f>
        <v>56-75</v>
      </c>
      <c r="C27" s="37" t="str">
        <f t="shared" ref="C27:C36" si="2">RANK(D27,$D$26:$D$36)&amp;IF(COUNTIF($D$26:$D$36,D27)&gt;1,"-"&amp;RANK(D27,$D$26:$D$36)+COUNTIF($D$26:$D$36,D27)-1,"")</f>
        <v>6-9</v>
      </c>
      <c r="D27" s="62">
        <f t="shared" si="1"/>
        <v>1</v>
      </c>
      <c r="E27" s="45">
        <f>'11.1'!G29</f>
        <v>0</v>
      </c>
      <c r="F27" s="38">
        <f>'11.2'!M38</f>
        <v>0</v>
      </c>
      <c r="G27" s="60">
        <f>'11.3'!H29</f>
        <v>1</v>
      </c>
      <c r="H27" s="38">
        <f>'11.4'!M38</f>
        <v>0</v>
      </c>
    </row>
    <row r="28" spans="1:8" ht="15.95" customHeight="1" x14ac:dyDescent="0.25">
      <c r="A28" s="36" t="s">
        <v>22</v>
      </c>
      <c r="B28" s="37" t="str">
        <f>VLOOKUP(A28,'Рейтинг (раздел 11)'!$A$3:$B$90,2,FALSE)</f>
        <v>56-75</v>
      </c>
      <c r="C28" s="37" t="str">
        <f t="shared" si="2"/>
        <v>6-9</v>
      </c>
      <c r="D28" s="62">
        <f t="shared" si="1"/>
        <v>1</v>
      </c>
      <c r="E28" s="45">
        <f>'11.1'!G30</f>
        <v>1</v>
      </c>
      <c r="F28" s="38">
        <f>'11.2'!M39</f>
        <v>0</v>
      </c>
      <c r="G28" s="60">
        <f>'11.3'!H30</f>
        <v>0</v>
      </c>
      <c r="H28" s="38">
        <f>'11.4'!M39</f>
        <v>0</v>
      </c>
    </row>
    <row r="29" spans="1:8" ht="15.95" customHeight="1" x14ac:dyDescent="0.25">
      <c r="A29" s="36" t="s">
        <v>23</v>
      </c>
      <c r="B29" s="37" t="str">
        <f>VLOOKUP(A29,'Рейтинг (раздел 11)'!$A$3:$B$90,2,FALSE)</f>
        <v>21-26</v>
      </c>
      <c r="C29" s="37" t="str">
        <f t="shared" si="2"/>
        <v>2</v>
      </c>
      <c r="D29" s="62">
        <f t="shared" si="1"/>
        <v>5</v>
      </c>
      <c r="E29" s="45">
        <f>'11.1'!G31</f>
        <v>1</v>
      </c>
      <c r="F29" s="38">
        <f>'11.2'!M40</f>
        <v>2</v>
      </c>
      <c r="G29" s="60">
        <f>'11.3'!H31</f>
        <v>2</v>
      </c>
      <c r="H29" s="38">
        <f>'11.4'!M40</f>
        <v>0</v>
      </c>
    </row>
    <row r="30" spans="1:8" ht="15.95" customHeight="1" x14ac:dyDescent="0.25">
      <c r="A30" s="36" t="s">
        <v>24</v>
      </c>
      <c r="B30" s="37" t="str">
        <f>VLOOKUP(A30,'Рейтинг (раздел 11)'!$A$3:$B$90,2,FALSE)</f>
        <v>76-85</v>
      </c>
      <c r="C30" s="37" t="str">
        <f t="shared" si="2"/>
        <v>10-11</v>
      </c>
      <c r="D30" s="62">
        <f t="shared" si="1"/>
        <v>0</v>
      </c>
      <c r="E30" s="45">
        <f>'11.1'!G32</f>
        <v>0</v>
      </c>
      <c r="F30" s="38">
        <f>'11.2'!M41</f>
        <v>0</v>
      </c>
      <c r="G30" s="60">
        <f>'11.3'!H32</f>
        <v>0</v>
      </c>
      <c r="H30" s="38">
        <f>'11.4'!M41</f>
        <v>0</v>
      </c>
    </row>
    <row r="31" spans="1:8" ht="15.95" customHeight="1" x14ac:dyDescent="0.25">
      <c r="A31" s="36" t="s">
        <v>25</v>
      </c>
      <c r="B31" s="37" t="str">
        <f>VLOOKUP(A31,'Рейтинг (раздел 11)'!$A$3:$B$90,2,FALSE)</f>
        <v>46-54</v>
      </c>
      <c r="C31" s="37" t="str">
        <f t="shared" si="2"/>
        <v>5</v>
      </c>
      <c r="D31" s="62">
        <f t="shared" si="1"/>
        <v>2</v>
      </c>
      <c r="E31" s="45">
        <f>'11.1'!G33</f>
        <v>0</v>
      </c>
      <c r="F31" s="38">
        <f>'11.2'!M42</f>
        <v>0</v>
      </c>
      <c r="G31" s="60">
        <f>'11.3'!H33</f>
        <v>2</v>
      </c>
      <c r="H31" s="38">
        <f>'11.4'!M42</f>
        <v>0</v>
      </c>
    </row>
    <row r="32" spans="1:8" s="7" customFormat="1" ht="15.95" customHeight="1" x14ac:dyDescent="0.25">
      <c r="A32" s="36" t="s">
        <v>26</v>
      </c>
      <c r="B32" s="37" t="str">
        <f>VLOOKUP(A32,'Рейтинг (раздел 11)'!$A$3:$B$90,2,FALSE)</f>
        <v>7</v>
      </c>
      <c r="C32" s="37" t="str">
        <f t="shared" si="2"/>
        <v>1</v>
      </c>
      <c r="D32" s="62">
        <f t="shared" si="1"/>
        <v>9</v>
      </c>
      <c r="E32" s="45">
        <f>'11.1'!G34</f>
        <v>2</v>
      </c>
      <c r="F32" s="38">
        <f>'11.2'!M43</f>
        <v>2</v>
      </c>
      <c r="G32" s="60">
        <f>'11.3'!H34</f>
        <v>1</v>
      </c>
      <c r="H32" s="38">
        <f>'11.4'!M43</f>
        <v>4</v>
      </c>
    </row>
    <row r="33" spans="1:8" s="7" customFormat="1" ht="15.95" customHeight="1" x14ac:dyDescent="0.25">
      <c r="A33" s="36" t="s">
        <v>27</v>
      </c>
      <c r="B33" s="37" t="str">
        <f>VLOOKUP(A33,'Рейтинг (раздел 11)'!$A$3:$B$90,2,FALSE)</f>
        <v>27-37</v>
      </c>
      <c r="C33" s="37" t="str">
        <f t="shared" si="2"/>
        <v>3</v>
      </c>
      <c r="D33" s="62">
        <f t="shared" si="1"/>
        <v>4</v>
      </c>
      <c r="E33" s="45">
        <f>'11.1'!G35</f>
        <v>0</v>
      </c>
      <c r="F33" s="38">
        <f>'11.2'!M44</f>
        <v>2</v>
      </c>
      <c r="G33" s="60">
        <f>'11.3'!H35</f>
        <v>2</v>
      </c>
      <c r="H33" s="38">
        <f>'11.4'!M44</f>
        <v>0</v>
      </c>
    </row>
    <row r="34" spans="1:8" ht="15.95" customHeight="1" x14ac:dyDescent="0.25">
      <c r="A34" s="36" t="s">
        <v>28</v>
      </c>
      <c r="B34" s="37" t="str">
        <f>VLOOKUP(A34,'Рейтинг (раздел 11)'!$A$3:$B$90,2,FALSE)</f>
        <v>76-85</v>
      </c>
      <c r="C34" s="37" t="str">
        <f t="shared" si="2"/>
        <v>10-11</v>
      </c>
      <c r="D34" s="62">
        <f t="shared" si="1"/>
        <v>0</v>
      </c>
      <c r="E34" s="45">
        <f>'11.1'!G36</f>
        <v>0</v>
      </c>
      <c r="F34" s="38">
        <f>'11.2'!M45</f>
        <v>0</v>
      </c>
      <c r="G34" s="60">
        <f>'11.3'!H36</f>
        <v>0</v>
      </c>
      <c r="H34" s="38">
        <f>'11.4'!M45</f>
        <v>0</v>
      </c>
    </row>
    <row r="35" spans="1:8" ht="15.95" customHeight="1" x14ac:dyDescent="0.25">
      <c r="A35" s="36" t="s">
        <v>29</v>
      </c>
      <c r="B35" s="37" t="str">
        <f>VLOOKUP(A35,'Рейтинг (раздел 11)'!$A$3:$B$90,2,FALSE)</f>
        <v>56-75</v>
      </c>
      <c r="C35" s="37" t="str">
        <f t="shared" si="2"/>
        <v>6-9</v>
      </c>
      <c r="D35" s="62">
        <f t="shared" si="1"/>
        <v>1</v>
      </c>
      <c r="E35" s="45">
        <f>'11.1'!G37</f>
        <v>1</v>
      </c>
      <c r="F35" s="38">
        <f>'11.2'!M46</f>
        <v>0</v>
      </c>
      <c r="G35" s="60">
        <f>'11.3'!H37</f>
        <v>0</v>
      </c>
      <c r="H35" s="38">
        <f>'11.4'!M46</f>
        <v>0</v>
      </c>
    </row>
    <row r="36" spans="1:8" ht="15.95" customHeight="1" x14ac:dyDescent="0.25">
      <c r="A36" s="36" t="s">
        <v>30</v>
      </c>
      <c r="B36" s="37" t="str">
        <f>VLOOKUP(A36,'Рейтинг (раздел 11)'!$A$3:$B$90,2,FALSE)</f>
        <v>38-45</v>
      </c>
      <c r="C36" s="37" t="str">
        <f t="shared" si="2"/>
        <v>4</v>
      </c>
      <c r="D36" s="62">
        <f t="shared" si="1"/>
        <v>3</v>
      </c>
      <c r="E36" s="45">
        <f>'11.1'!G38</f>
        <v>1</v>
      </c>
      <c r="F36" s="38">
        <f>'11.2'!M47</f>
        <v>0</v>
      </c>
      <c r="G36" s="60">
        <f>'11.3'!H38</f>
        <v>2</v>
      </c>
      <c r="H36" s="38">
        <f>'11.4'!M47</f>
        <v>0</v>
      </c>
    </row>
    <row r="37" spans="1:8" ht="15.95" customHeight="1" x14ac:dyDescent="0.25">
      <c r="A37" s="34" t="s">
        <v>31</v>
      </c>
      <c r="B37" s="39"/>
      <c r="C37" s="40"/>
      <c r="D37" s="63"/>
      <c r="E37" s="46"/>
      <c r="F37" s="41"/>
      <c r="G37" s="61"/>
      <c r="H37" s="41"/>
    </row>
    <row r="38" spans="1:8" ht="15.95" customHeight="1" x14ac:dyDescent="0.25">
      <c r="A38" s="36" t="s">
        <v>32</v>
      </c>
      <c r="B38" s="37" t="str">
        <f>VLOOKUP(A38,'Рейтинг (раздел 11)'!$A$3:$B$90,2,FALSE)</f>
        <v>5-6</v>
      </c>
      <c r="C38" s="37" t="str">
        <f>RANK(D38,$D$38:$D$43)&amp;IF(COUNTIF($D$38:$D$43,D38)&gt;1,"-"&amp;RANK(D38,$D$38:$D$43)+COUNTIF($D$38:$D$43,D38)-1,"")</f>
        <v>2</v>
      </c>
      <c r="D38" s="62">
        <f t="shared" si="1"/>
        <v>10</v>
      </c>
      <c r="E38" s="45">
        <f>'11.1'!G40</f>
        <v>2</v>
      </c>
      <c r="F38" s="38">
        <f>'11.2'!M49</f>
        <v>2</v>
      </c>
      <c r="G38" s="60">
        <f>'11.3'!H40</f>
        <v>2</v>
      </c>
      <c r="H38" s="38">
        <f>'11.4'!M49</f>
        <v>4</v>
      </c>
    </row>
    <row r="39" spans="1:8" ht="15.95" customHeight="1" x14ac:dyDescent="0.25">
      <c r="A39" s="36" t="s">
        <v>33</v>
      </c>
      <c r="B39" s="37" t="str">
        <f>VLOOKUP(A39,'Рейтинг (раздел 11)'!$A$3:$B$90,2,FALSE)</f>
        <v>21-26</v>
      </c>
      <c r="C39" s="37" t="str">
        <f t="shared" ref="C39:C43" si="3">RANK(D39,$D$38:$D$43)&amp;IF(COUNTIF($D$38:$D$43,D39)&gt;1,"-"&amp;RANK(D39,$D$38:$D$43)+COUNTIF($D$38:$D$43,D39)-1,"")</f>
        <v>3-4</v>
      </c>
      <c r="D39" s="62">
        <f t="shared" si="1"/>
        <v>5</v>
      </c>
      <c r="E39" s="45">
        <f>'11.1'!G41</f>
        <v>2</v>
      </c>
      <c r="F39" s="38">
        <f>'11.2'!M50</f>
        <v>2</v>
      </c>
      <c r="G39" s="60">
        <f>'11.3'!H41</f>
        <v>1</v>
      </c>
      <c r="H39" s="38">
        <f>'11.4'!M50</f>
        <v>0</v>
      </c>
    </row>
    <row r="40" spans="1:8" s="7" customFormat="1" ht="15.95" customHeight="1" x14ac:dyDescent="0.25">
      <c r="A40" s="36" t="s">
        <v>34</v>
      </c>
      <c r="B40" s="37" t="str">
        <f>VLOOKUP(A40,'Рейтинг (раздел 11)'!$A$3:$B$90,2,FALSE)</f>
        <v>1-4</v>
      </c>
      <c r="C40" s="37" t="str">
        <f t="shared" si="3"/>
        <v>1</v>
      </c>
      <c r="D40" s="62">
        <f t="shared" si="1"/>
        <v>12</v>
      </c>
      <c r="E40" s="45">
        <f>'11.1'!G42</f>
        <v>2</v>
      </c>
      <c r="F40" s="38">
        <f>'11.2'!M51</f>
        <v>4</v>
      </c>
      <c r="G40" s="60">
        <f>'11.3'!H42</f>
        <v>2</v>
      </c>
      <c r="H40" s="38">
        <f>'11.4'!M51</f>
        <v>4</v>
      </c>
    </row>
    <row r="41" spans="1:8" ht="15.95" customHeight="1" x14ac:dyDescent="0.25">
      <c r="A41" s="36" t="s">
        <v>35</v>
      </c>
      <c r="B41" s="37" t="str">
        <f>VLOOKUP(A41,'Рейтинг (раздел 11)'!$A$3:$B$90,2,FALSE)</f>
        <v>46-54</v>
      </c>
      <c r="C41" s="37" t="str">
        <f t="shared" si="3"/>
        <v>5-6</v>
      </c>
      <c r="D41" s="62">
        <f t="shared" si="1"/>
        <v>2</v>
      </c>
      <c r="E41" s="45">
        <f>'11.1'!G43</f>
        <v>1</v>
      </c>
      <c r="F41" s="38">
        <f>'11.2'!M52</f>
        <v>0</v>
      </c>
      <c r="G41" s="60">
        <f>'11.3'!H43</f>
        <v>1</v>
      </c>
      <c r="H41" s="38">
        <f>'11.4'!M52</f>
        <v>0</v>
      </c>
    </row>
    <row r="42" spans="1:8" ht="15.95" customHeight="1" x14ac:dyDescent="0.25">
      <c r="A42" s="36" t="s">
        <v>36</v>
      </c>
      <c r="B42" s="37" t="str">
        <f>VLOOKUP(A42,'Рейтинг (раздел 11)'!$A$3:$B$90,2,FALSE)</f>
        <v>21-26</v>
      </c>
      <c r="C42" s="37" t="str">
        <f t="shared" si="3"/>
        <v>3-4</v>
      </c>
      <c r="D42" s="62">
        <f t="shared" si="1"/>
        <v>5</v>
      </c>
      <c r="E42" s="45">
        <f>'11.1'!G44</f>
        <v>2</v>
      </c>
      <c r="F42" s="38">
        <f>'11.2'!M53</f>
        <v>2</v>
      </c>
      <c r="G42" s="60">
        <f>'11.3'!H44</f>
        <v>1</v>
      </c>
      <c r="H42" s="38">
        <f>'11.4'!M53</f>
        <v>0</v>
      </c>
    </row>
    <row r="43" spans="1:8" ht="15.95" customHeight="1" x14ac:dyDescent="0.25">
      <c r="A43" s="36" t="s">
        <v>37</v>
      </c>
      <c r="B43" s="37" t="str">
        <f>VLOOKUP(A43,'Рейтинг (раздел 11)'!$A$3:$B$90,2,FALSE)</f>
        <v>46-54</v>
      </c>
      <c r="C43" s="37" t="str">
        <f t="shared" si="3"/>
        <v>5-6</v>
      </c>
      <c r="D43" s="62">
        <f t="shared" si="1"/>
        <v>2</v>
      </c>
      <c r="E43" s="45">
        <f>'11.1'!G45</f>
        <v>1</v>
      </c>
      <c r="F43" s="38">
        <f>'11.2'!M54</f>
        <v>0</v>
      </c>
      <c r="G43" s="60">
        <f>'11.3'!H45</f>
        <v>1</v>
      </c>
      <c r="H43" s="38">
        <f>'11.4'!M54</f>
        <v>0</v>
      </c>
    </row>
    <row r="44" spans="1:8" ht="15.95" customHeight="1" x14ac:dyDescent="0.25">
      <c r="A44" s="34" t="s">
        <v>38</v>
      </c>
      <c r="B44" s="39"/>
      <c r="C44" s="40"/>
      <c r="D44" s="63"/>
      <c r="E44" s="46"/>
      <c r="F44" s="41"/>
      <c r="G44" s="61"/>
      <c r="H44" s="41"/>
    </row>
    <row r="45" spans="1:8" ht="15.95" customHeight="1" x14ac:dyDescent="0.25">
      <c r="A45" s="36" t="s">
        <v>39</v>
      </c>
      <c r="B45" s="37" t="str">
        <f>VLOOKUP(A45,'Рейтинг (раздел 11)'!$A$3:$B$90,2,FALSE)</f>
        <v>55</v>
      </c>
      <c r="C45" s="37" t="str">
        <f>RANK(D45,$D$45:$D$51)&amp;IF(COUNTIF($D$45:$D$51,D45)&gt;1,"-"&amp;RANK(D45,$D$45:$D$51)+COUNTIF($D$45:$D$51,D45)-1,"")</f>
        <v>3</v>
      </c>
      <c r="D45" s="62">
        <f t="shared" si="1"/>
        <v>1.5</v>
      </c>
      <c r="E45" s="45">
        <f>'11.1'!G47</f>
        <v>1</v>
      </c>
      <c r="F45" s="38">
        <f>'11.2'!M56</f>
        <v>0.5</v>
      </c>
      <c r="G45" s="60">
        <f>'11.3'!H47</f>
        <v>0</v>
      </c>
      <c r="H45" s="38">
        <f>'11.4'!M56</f>
        <v>0</v>
      </c>
    </row>
    <row r="46" spans="1:8" ht="15.95" customHeight="1" x14ac:dyDescent="0.25">
      <c r="A46" s="36" t="s">
        <v>40</v>
      </c>
      <c r="B46" s="37" t="str">
        <f>VLOOKUP(A46,'Рейтинг (раздел 11)'!$A$3:$B$90,2,FALSE)</f>
        <v>76-85</v>
      </c>
      <c r="C46" s="37" t="str">
        <f t="shared" ref="C46:C51" si="4">RANK(D46,$D$45:$D$51)&amp;IF(COUNTIF($D$45:$D$51,D46)&gt;1,"-"&amp;RANK(D46,$D$45:$D$51)+COUNTIF($D$45:$D$51,D46)-1,"")</f>
        <v>7</v>
      </c>
      <c r="D46" s="62">
        <f t="shared" si="1"/>
        <v>0</v>
      </c>
      <c r="E46" s="45">
        <f>'11.1'!G48</f>
        <v>0</v>
      </c>
      <c r="F46" s="38">
        <f>'11.2'!M57</f>
        <v>0</v>
      </c>
      <c r="G46" s="60">
        <f>'11.3'!H48</f>
        <v>0</v>
      </c>
      <c r="H46" s="38">
        <f>'11.4'!M57</f>
        <v>0</v>
      </c>
    </row>
    <row r="47" spans="1:8" ht="15.95" customHeight="1" x14ac:dyDescent="0.25">
      <c r="A47" s="36" t="s">
        <v>41</v>
      </c>
      <c r="B47" s="37" t="str">
        <f>VLOOKUP(A47,'Рейтинг (раздел 11)'!$A$3:$B$90,2,FALSE)</f>
        <v>56-75</v>
      </c>
      <c r="C47" s="37" t="str">
        <f t="shared" si="4"/>
        <v>4-6</v>
      </c>
      <c r="D47" s="62">
        <f t="shared" si="1"/>
        <v>1</v>
      </c>
      <c r="E47" s="45">
        <f>'11.1'!G49</f>
        <v>1</v>
      </c>
      <c r="F47" s="38">
        <f>'11.2'!M58</f>
        <v>0</v>
      </c>
      <c r="G47" s="60">
        <f>'11.3'!H49</f>
        <v>0</v>
      </c>
      <c r="H47" s="38">
        <f>'11.4'!M58</f>
        <v>0</v>
      </c>
    </row>
    <row r="48" spans="1:8" ht="15.95" customHeight="1" x14ac:dyDescent="0.25">
      <c r="A48" s="36" t="s">
        <v>42</v>
      </c>
      <c r="B48" s="37" t="str">
        <f>VLOOKUP(A48,'Рейтинг (раздел 11)'!$A$3:$B$90,2,FALSE)</f>
        <v>56-75</v>
      </c>
      <c r="C48" s="37" t="str">
        <f t="shared" si="4"/>
        <v>4-6</v>
      </c>
      <c r="D48" s="62">
        <f t="shared" si="1"/>
        <v>1</v>
      </c>
      <c r="E48" s="45">
        <f>'11.1'!G50</f>
        <v>1</v>
      </c>
      <c r="F48" s="38">
        <f>'11.2'!M59</f>
        <v>0</v>
      </c>
      <c r="G48" s="60">
        <f>'11.3'!H50</f>
        <v>0</v>
      </c>
      <c r="H48" s="38">
        <f>'11.4'!M59</f>
        <v>0</v>
      </c>
    </row>
    <row r="49" spans="1:8" ht="15.95" customHeight="1" x14ac:dyDescent="0.25">
      <c r="A49" s="36" t="s">
        <v>92</v>
      </c>
      <c r="B49" s="37" t="str">
        <f>VLOOKUP(A49,'Рейтинг (раздел 11)'!$A$3:$B$90,2,FALSE)</f>
        <v>46-54</v>
      </c>
      <c r="C49" s="37" t="str">
        <f t="shared" si="4"/>
        <v>2</v>
      </c>
      <c r="D49" s="62">
        <f t="shared" si="1"/>
        <v>2</v>
      </c>
      <c r="E49" s="45">
        <f>'11.1'!G51</f>
        <v>0</v>
      </c>
      <c r="F49" s="38">
        <f>'11.2'!M60</f>
        <v>0</v>
      </c>
      <c r="G49" s="60">
        <f>'11.3'!H51</f>
        <v>2</v>
      </c>
      <c r="H49" s="38">
        <f>'11.4'!M60</f>
        <v>0</v>
      </c>
    </row>
    <row r="50" spans="1:8" ht="15.95" customHeight="1" x14ac:dyDescent="0.25">
      <c r="A50" s="36" t="s">
        <v>43</v>
      </c>
      <c r="B50" s="37" t="str">
        <f>VLOOKUP(A50,'Рейтинг (раздел 11)'!$A$3:$B$90,2,FALSE)</f>
        <v>56-75</v>
      </c>
      <c r="C50" s="37" t="str">
        <f t="shared" si="4"/>
        <v>4-6</v>
      </c>
      <c r="D50" s="62">
        <f t="shared" si="1"/>
        <v>1</v>
      </c>
      <c r="E50" s="45">
        <f>'11.1'!G52</f>
        <v>0</v>
      </c>
      <c r="F50" s="38">
        <f>'11.2'!M61</f>
        <v>0</v>
      </c>
      <c r="G50" s="60">
        <f>'11.3'!H52</f>
        <v>1</v>
      </c>
      <c r="H50" s="38">
        <f>'11.4'!M61</f>
        <v>0</v>
      </c>
    </row>
    <row r="51" spans="1:8" ht="15.95" customHeight="1" x14ac:dyDescent="0.25">
      <c r="A51" s="36" t="s">
        <v>44</v>
      </c>
      <c r="B51" s="37" t="str">
        <f>VLOOKUP(A51,'Рейтинг (раздел 11)'!$A$3:$B$90,2,FALSE)</f>
        <v>1-4</v>
      </c>
      <c r="C51" s="37" t="str">
        <f t="shared" si="4"/>
        <v>1</v>
      </c>
      <c r="D51" s="62">
        <f t="shared" si="1"/>
        <v>12</v>
      </c>
      <c r="E51" s="45">
        <f>'11.1'!G53</f>
        <v>2</v>
      </c>
      <c r="F51" s="38">
        <f>'11.2'!M62</f>
        <v>4</v>
      </c>
      <c r="G51" s="60">
        <f>'11.3'!H53</f>
        <v>2</v>
      </c>
      <c r="H51" s="38">
        <f>'11.4'!M62</f>
        <v>4</v>
      </c>
    </row>
    <row r="52" spans="1:8" ht="15.95" customHeight="1" x14ac:dyDescent="0.25">
      <c r="A52" s="34" t="s">
        <v>45</v>
      </c>
      <c r="B52" s="39"/>
      <c r="C52" s="40"/>
      <c r="D52" s="63"/>
      <c r="E52" s="46"/>
      <c r="F52" s="41"/>
      <c r="G52" s="61"/>
      <c r="H52" s="41"/>
    </row>
    <row r="53" spans="1:8" ht="15.95" customHeight="1" x14ac:dyDescent="0.25">
      <c r="A53" s="36" t="s">
        <v>46</v>
      </c>
      <c r="B53" s="37" t="str">
        <f>VLOOKUP(A53,'Рейтинг (раздел 11)'!$A$3:$B$90,2,FALSE)</f>
        <v>27-37</v>
      </c>
      <c r="C53" s="37" t="str">
        <f>RANK(D53,$D$53:$D$66)&amp;IF(COUNTIF($D$53:$D$66,D53)&gt;1,"-"&amp;RANK(D53,$D$53:$D$66)+COUNTIF($D$53:$D$66,D53)-1,"")</f>
        <v>7</v>
      </c>
      <c r="D53" s="62">
        <f t="shared" si="1"/>
        <v>4</v>
      </c>
      <c r="E53" s="45">
        <f>'11.1'!G55</f>
        <v>2</v>
      </c>
      <c r="F53" s="38">
        <f>'11.2'!M64</f>
        <v>0</v>
      </c>
      <c r="G53" s="60">
        <f>'11.3'!H55</f>
        <v>2</v>
      </c>
      <c r="H53" s="38">
        <f>'11.4'!M64</f>
        <v>0</v>
      </c>
    </row>
    <row r="54" spans="1:8" s="7" customFormat="1" ht="15.95" customHeight="1" x14ac:dyDescent="0.25">
      <c r="A54" s="36" t="s">
        <v>47</v>
      </c>
      <c r="B54" s="37" t="str">
        <f>VLOOKUP(A54,'Рейтинг (раздел 11)'!$A$3:$B$90,2,FALSE)</f>
        <v>76-85</v>
      </c>
      <c r="C54" s="37" t="str">
        <f t="shared" ref="C54:C66" si="5">RANK(D54,$D$53:$D$66)&amp;IF(COUNTIF($D$53:$D$66,D54)&gt;1,"-"&amp;RANK(D54,$D$53:$D$66)+COUNTIF($D$53:$D$66,D54)-1,"")</f>
        <v>12-14</v>
      </c>
      <c r="D54" s="62">
        <f t="shared" si="1"/>
        <v>0</v>
      </c>
      <c r="E54" s="45">
        <f>'11.1'!G56</f>
        <v>0</v>
      </c>
      <c r="F54" s="38">
        <f>'11.2'!M65</f>
        <v>0</v>
      </c>
      <c r="G54" s="60">
        <f>'11.3'!H56</f>
        <v>0</v>
      </c>
      <c r="H54" s="38">
        <f>'11.4'!M65</f>
        <v>0</v>
      </c>
    </row>
    <row r="55" spans="1:8" ht="15.95" customHeight="1" x14ac:dyDescent="0.25">
      <c r="A55" s="36" t="s">
        <v>48</v>
      </c>
      <c r="B55" s="37" t="str">
        <f>VLOOKUP(A55,'Рейтинг (раздел 11)'!$A$3:$B$90,2,FALSE)</f>
        <v>56-75</v>
      </c>
      <c r="C55" s="37" t="str">
        <f t="shared" si="5"/>
        <v>11</v>
      </c>
      <c r="D55" s="62">
        <f t="shared" si="1"/>
        <v>1</v>
      </c>
      <c r="E55" s="45">
        <f>'11.1'!G57</f>
        <v>0</v>
      </c>
      <c r="F55" s="38">
        <f>'11.2'!M66</f>
        <v>0</v>
      </c>
      <c r="G55" s="60">
        <f>'11.3'!H57</f>
        <v>1</v>
      </c>
      <c r="H55" s="38">
        <f>'11.4'!M66</f>
        <v>0</v>
      </c>
    </row>
    <row r="56" spans="1:8" ht="15.95" customHeight="1" x14ac:dyDescent="0.25">
      <c r="A56" s="36" t="s">
        <v>49</v>
      </c>
      <c r="B56" s="37" t="str">
        <f>VLOOKUP(A56,'Рейтинг (раздел 11)'!$A$3:$B$90,2,FALSE)</f>
        <v>76-85</v>
      </c>
      <c r="C56" s="37" t="str">
        <f t="shared" si="5"/>
        <v>12-14</v>
      </c>
      <c r="D56" s="62">
        <f t="shared" si="1"/>
        <v>0</v>
      </c>
      <c r="E56" s="45">
        <f>'11.1'!G58</f>
        <v>0</v>
      </c>
      <c r="F56" s="38">
        <f>'11.2'!M67</f>
        <v>0</v>
      </c>
      <c r="G56" s="60">
        <f>'11.3'!H58</f>
        <v>0</v>
      </c>
      <c r="H56" s="38">
        <f>'11.4'!M67</f>
        <v>0</v>
      </c>
    </row>
    <row r="57" spans="1:8" ht="15.95" customHeight="1" x14ac:dyDescent="0.25">
      <c r="A57" s="36" t="s">
        <v>50</v>
      </c>
      <c r="B57" s="37" t="str">
        <f>VLOOKUP(A57,'Рейтинг (раздел 11)'!$A$3:$B$90,2,FALSE)</f>
        <v>8-16</v>
      </c>
      <c r="C57" s="37" t="str">
        <f t="shared" si="5"/>
        <v>2-4</v>
      </c>
      <c r="D57" s="62">
        <f t="shared" si="1"/>
        <v>8</v>
      </c>
      <c r="E57" s="45">
        <f>'11.1'!G59</f>
        <v>2</v>
      </c>
      <c r="F57" s="38">
        <f>'11.2'!M68</f>
        <v>0</v>
      </c>
      <c r="G57" s="60">
        <f>'11.3'!H59</f>
        <v>2</v>
      </c>
      <c r="H57" s="38">
        <f>'11.4'!M68</f>
        <v>4</v>
      </c>
    </row>
    <row r="58" spans="1:8" ht="15.95" customHeight="1" x14ac:dyDescent="0.25">
      <c r="A58" s="36" t="s">
        <v>51</v>
      </c>
      <c r="B58" s="37" t="str">
        <f>VLOOKUP(A58,'Рейтинг (раздел 11)'!$A$3:$B$90,2,FALSE)</f>
        <v>17</v>
      </c>
      <c r="C58" s="37" t="str">
        <f t="shared" si="5"/>
        <v>5</v>
      </c>
      <c r="D58" s="62">
        <f t="shared" si="1"/>
        <v>7</v>
      </c>
      <c r="E58" s="45">
        <f>'11.1'!G60</f>
        <v>1</v>
      </c>
      <c r="F58" s="38">
        <f>'11.2'!M69</f>
        <v>0</v>
      </c>
      <c r="G58" s="60">
        <f>'11.3'!H60</f>
        <v>2</v>
      </c>
      <c r="H58" s="38">
        <f>'11.4'!M69</f>
        <v>4</v>
      </c>
    </row>
    <row r="59" spans="1:8" ht="15.95" customHeight="1" x14ac:dyDescent="0.25">
      <c r="A59" s="36" t="s">
        <v>52</v>
      </c>
      <c r="B59" s="37" t="str">
        <f>VLOOKUP(A59,'Рейтинг (раздел 11)'!$A$3:$B$90,2,FALSE)</f>
        <v>46-54</v>
      </c>
      <c r="C59" s="37" t="str">
        <f t="shared" si="5"/>
        <v>9-10</v>
      </c>
      <c r="D59" s="62">
        <f t="shared" si="1"/>
        <v>2</v>
      </c>
      <c r="E59" s="45">
        <f>'11.1'!G61</f>
        <v>2</v>
      </c>
      <c r="F59" s="38">
        <f>'11.2'!M70</f>
        <v>0</v>
      </c>
      <c r="G59" s="60">
        <f>'11.3'!H61</f>
        <v>0</v>
      </c>
      <c r="H59" s="38">
        <f>'11.4'!M70</f>
        <v>0</v>
      </c>
    </row>
    <row r="60" spans="1:8" ht="15.95" customHeight="1" x14ac:dyDescent="0.25">
      <c r="A60" s="36" t="s">
        <v>53</v>
      </c>
      <c r="B60" s="37" t="str">
        <f>VLOOKUP(A60,'Рейтинг (раздел 11)'!$A$3:$B$90,2,FALSE)</f>
        <v>38-45</v>
      </c>
      <c r="C60" s="37" t="str">
        <f t="shared" si="5"/>
        <v>8</v>
      </c>
      <c r="D60" s="62">
        <f t="shared" si="1"/>
        <v>3</v>
      </c>
      <c r="E60" s="45">
        <f>'11.1'!G62</f>
        <v>0</v>
      </c>
      <c r="F60" s="38">
        <f>'11.2'!M71</f>
        <v>0</v>
      </c>
      <c r="G60" s="60">
        <f>'11.3'!H62</f>
        <v>1</v>
      </c>
      <c r="H60" s="38">
        <f>'11.4'!M71</f>
        <v>2</v>
      </c>
    </row>
    <row r="61" spans="1:8" ht="15.95" customHeight="1" x14ac:dyDescent="0.25">
      <c r="A61" s="36" t="s">
        <v>54</v>
      </c>
      <c r="B61" s="37" t="str">
        <f>VLOOKUP(A61,'Рейтинг (раздел 11)'!$A$3:$B$90,2,FALSE)</f>
        <v>21-26</v>
      </c>
      <c r="C61" s="37" t="str">
        <f t="shared" si="5"/>
        <v>6</v>
      </c>
      <c r="D61" s="62">
        <f t="shared" si="1"/>
        <v>5</v>
      </c>
      <c r="E61" s="45">
        <f>'11.1'!G63</f>
        <v>2</v>
      </c>
      <c r="F61" s="38">
        <f>'11.2'!M72</f>
        <v>0</v>
      </c>
      <c r="G61" s="60">
        <f>'11.3'!H63</f>
        <v>1</v>
      </c>
      <c r="H61" s="38">
        <f>'11.4'!M72</f>
        <v>2</v>
      </c>
    </row>
    <row r="62" spans="1:8" ht="15.95" customHeight="1" x14ac:dyDescent="0.25">
      <c r="A62" s="36" t="s">
        <v>55</v>
      </c>
      <c r="B62" s="37" t="str">
        <f>VLOOKUP(A62,'Рейтинг (раздел 11)'!$A$3:$B$90,2,FALSE)</f>
        <v>1-4</v>
      </c>
      <c r="C62" s="37" t="str">
        <f t="shared" si="5"/>
        <v>1</v>
      </c>
      <c r="D62" s="62">
        <f t="shared" si="1"/>
        <v>12</v>
      </c>
      <c r="E62" s="45">
        <f>'11.1'!G64</f>
        <v>2</v>
      </c>
      <c r="F62" s="38">
        <f>'11.2'!M73</f>
        <v>4</v>
      </c>
      <c r="G62" s="60">
        <f>'11.3'!H64</f>
        <v>2</v>
      </c>
      <c r="H62" s="38">
        <f>'11.4'!M73</f>
        <v>4</v>
      </c>
    </row>
    <row r="63" spans="1:8" ht="15.95" customHeight="1" x14ac:dyDescent="0.25">
      <c r="A63" s="36" t="s">
        <v>56</v>
      </c>
      <c r="B63" s="37" t="str">
        <f>VLOOKUP(A63,'Рейтинг (раздел 11)'!$A$3:$B$90,2,FALSE)</f>
        <v>8-16</v>
      </c>
      <c r="C63" s="37" t="str">
        <f t="shared" si="5"/>
        <v>2-4</v>
      </c>
      <c r="D63" s="62">
        <f t="shared" si="1"/>
        <v>8</v>
      </c>
      <c r="E63" s="45">
        <f>'11.1'!G65</f>
        <v>2</v>
      </c>
      <c r="F63" s="38">
        <f>'11.2'!M74</f>
        <v>0</v>
      </c>
      <c r="G63" s="60">
        <f>'11.3'!H65</f>
        <v>2</v>
      </c>
      <c r="H63" s="38">
        <f>'11.4'!M74</f>
        <v>4</v>
      </c>
    </row>
    <row r="64" spans="1:8" ht="15.95" customHeight="1" x14ac:dyDescent="0.25">
      <c r="A64" s="36" t="s">
        <v>57</v>
      </c>
      <c r="B64" s="37" t="str">
        <f>VLOOKUP(A64,'Рейтинг (раздел 11)'!$A$3:$B$90,2,FALSE)</f>
        <v>76-85</v>
      </c>
      <c r="C64" s="37" t="str">
        <f t="shared" si="5"/>
        <v>12-14</v>
      </c>
      <c r="D64" s="62">
        <f t="shared" si="1"/>
        <v>0</v>
      </c>
      <c r="E64" s="45">
        <f>'11.1'!G66</f>
        <v>0</v>
      </c>
      <c r="F64" s="38">
        <f>'11.2'!M75</f>
        <v>0</v>
      </c>
      <c r="G64" s="60">
        <f>'11.3'!H66</f>
        <v>0</v>
      </c>
      <c r="H64" s="38">
        <f>'11.4'!M75</f>
        <v>0</v>
      </c>
    </row>
    <row r="65" spans="1:8" ht="15.95" customHeight="1" x14ac:dyDescent="0.25">
      <c r="A65" s="36" t="s">
        <v>58</v>
      </c>
      <c r="B65" s="37" t="str">
        <f>VLOOKUP(A65,'Рейтинг (раздел 11)'!$A$3:$B$90,2,FALSE)</f>
        <v>46-54</v>
      </c>
      <c r="C65" s="37" t="str">
        <f t="shared" si="5"/>
        <v>9-10</v>
      </c>
      <c r="D65" s="62">
        <f t="shared" si="1"/>
        <v>2</v>
      </c>
      <c r="E65" s="45">
        <f>'11.1'!G67</f>
        <v>1</v>
      </c>
      <c r="F65" s="38">
        <f>'11.2'!M76</f>
        <v>0</v>
      </c>
      <c r="G65" s="60">
        <f>'11.3'!H67</f>
        <v>1</v>
      </c>
      <c r="H65" s="38">
        <f>'11.4'!M76</f>
        <v>0</v>
      </c>
    </row>
    <row r="66" spans="1:8" ht="15.95" customHeight="1" x14ac:dyDescent="0.25">
      <c r="A66" s="36" t="s">
        <v>59</v>
      </c>
      <c r="B66" s="37" t="str">
        <f>VLOOKUP(A66,'Рейтинг (раздел 11)'!$A$3:$B$90,2,FALSE)</f>
        <v>8-16</v>
      </c>
      <c r="C66" s="37" t="str">
        <f t="shared" si="5"/>
        <v>2-4</v>
      </c>
      <c r="D66" s="62">
        <f t="shared" si="1"/>
        <v>8</v>
      </c>
      <c r="E66" s="45">
        <f>'11.1'!G68</f>
        <v>2</v>
      </c>
      <c r="F66" s="38">
        <f>'11.2'!M77</f>
        <v>0</v>
      </c>
      <c r="G66" s="60">
        <f>'11.3'!H68</f>
        <v>2</v>
      </c>
      <c r="H66" s="38">
        <f>'11.4'!M77</f>
        <v>4</v>
      </c>
    </row>
    <row r="67" spans="1:8" ht="15.95" customHeight="1" x14ac:dyDescent="0.25">
      <c r="A67" s="34" t="s">
        <v>60</v>
      </c>
      <c r="B67" s="39"/>
      <c r="C67" s="40"/>
      <c r="D67" s="63"/>
      <c r="E67" s="46"/>
      <c r="F67" s="41"/>
      <c r="G67" s="61"/>
      <c r="H67" s="41"/>
    </row>
    <row r="68" spans="1:8" ht="15.95" customHeight="1" x14ac:dyDescent="0.25">
      <c r="A68" s="36" t="s">
        <v>61</v>
      </c>
      <c r="B68" s="37" t="str">
        <f>VLOOKUP(A68,'Рейтинг (раздел 11)'!$A$3:$B$90,2,FALSE)</f>
        <v>56-75</v>
      </c>
      <c r="C68" s="37" t="str">
        <f>RANK(D68,$D$68:$D$73)&amp;IF(COUNTIF($D$68:$D$73,D68)&gt;1,"-"&amp;RANK(D68,$D$68:$D$73)+COUNTIF($D$68:$D$73,D68)-1,"")</f>
        <v>6</v>
      </c>
      <c r="D68" s="62">
        <f t="shared" si="1"/>
        <v>1</v>
      </c>
      <c r="E68" s="45">
        <f>'11.1'!G70</f>
        <v>1</v>
      </c>
      <c r="F68" s="38">
        <f>'11.2'!M79</f>
        <v>0</v>
      </c>
      <c r="G68" s="60">
        <f>'11.3'!H70</f>
        <v>0</v>
      </c>
      <c r="H68" s="38">
        <f>'11.4'!M79</f>
        <v>0</v>
      </c>
    </row>
    <row r="69" spans="1:8" ht="15.95" customHeight="1" x14ac:dyDescent="0.25">
      <c r="A69" s="36" t="s">
        <v>62</v>
      </c>
      <c r="B69" s="37" t="str">
        <f>VLOOKUP(A69,'Рейтинг (раздел 11)'!$A$3:$B$90,2,FALSE)</f>
        <v>8-16</v>
      </c>
      <c r="C69" s="37" t="str">
        <f t="shared" ref="C69:C73" si="6">RANK(D69,$D$68:$D$73)&amp;IF(COUNTIF($D$68:$D$73,D69)&gt;1,"-"&amp;RANK(D69,$D$68:$D$73)+COUNTIF($D$68:$D$73,D69)-1,"")</f>
        <v>1-3</v>
      </c>
      <c r="D69" s="62">
        <f t="shared" si="1"/>
        <v>8</v>
      </c>
      <c r="E69" s="45">
        <f>'11.1'!G71</f>
        <v>2</v>
      </c>
      <c r="F69" s="38">
        <f>'11.2'!M80</f>
        <v>0</v>
      </c>
      <c r="G69" s="60">
        <f>'11.3'!H71</f>
        <v>2</v>
      </c>
      <c r="H69" s="38">
        <f>'11.4'!M80</f>
        <v>4</v>
      </c>
    </row>
    <row r="70" spans="1:8" ht="15.95" customHeight="1" x14ac:dyDescent="0.25">
      <c r="A70" s="36" t="s">
        <v>63</v>
      </c>
      <c r="B70" s="37" t="str">
        <f>VLOOKUP(A70,'Рейтинг (раздел 11)'!$A$3:$B$90,2,FALSE)</f>
        <v>27-37</v>
      </c>
      <c r="C70" s="37" t="str">
        <f t="shared" si="6"/>
        <v>4-5</v>
      </c>
      <c r="D70" s="62">
        <f t="shared" si="1"/>
        <v>4</v>
      </c>
      <c r="E70" s="45">
        <f>'11.1'!G72</f>
        <v>2</v>
      </c>
      <c r="F70" s="38">
        <f>'11.2'!M81</f>
        <v>0</v>
      </c>
      <c r="G70" s="60">
        <f>'11.3'!H72</f>
        <v>2</v>
      </c>
      <c r="H70" s="38">
        <f>'11.4'!M81</f>
        <v>0</v>
      </c>
    </row>
    <row r="71" spans="1:8" ht="15.95" customHeight="1" x14ac:dyDescent="0.25">
      <c r="A71" s="36" t="s">
        <v>64</v>
      </c>
      <c r="B71" s="37" t="str">
        <f>VLOOKUP(A71,'Рейтинг (раздел 11)'!$A$3:$B$90,2,FALSE)</f>
        <v>27-37</v>
      </c>
      <c r="C71" s="37" t="str">
        <f t="shared" si="6"/>
        <v>4-5</v>
      </c>
      <c r="D71" s="62">
        <f t="shared" si="1"/>
        <v>4</v>
      </c>
      <c r="E71" s="45">
        <f>'11.1'!G73</f>
        <v>2</v>
      </c>
      <c r="F71" s="38">
        <f>'11.2'!M82</f>
        <v>0</v>
      </c>
      <c r="G71" s="60">
        <f>'11.3'!H73</f>
        <v>2</v>
      </c>
      <c r="H71" s="38">
        <f>'11.4'!M82</f>
        <v>0</v>
      </c>
    </row>
    <row r="72" spans="1:8" ht="15.95" customHeight="1" x14ac:dyDescent="0.25">
      <c r="A72" s="36" t="s">
        <v>65</v>
      </c>
      <c r="B72" s="37" t="str">
        <f>VLOOKUP(A72,'Рейтинг (раздел 11)'!$A$3:$B$90,2,FALSE)</f>
        <v>8-16</v>
      </c>
      <c r="C72" s="37" t="str">
        <f t="shared" si="6"/>
        <v>1-3</v>
      </c>
      <c r="D72" s="62">
        <f t="shared" ref="D72:D99" si="7">SUM(E72:H72)</f>
        <v>8</v>
      </c>
      <c r="E72" s="45">
        <f>'11.1'!G74</f>
        <v>2</v>
      </c>
      <c r="F72" s="38">
        <f>'11.2'!M83</f>
        <v>0</v>
      </c>
      <c r="G72" s="60">
        <f>'11.3'!H74</f>
        <v>2</v>
      </c>
      <c r="H72" s="38">
        <f>'11.4'!M83</f>
        <v>4</v>
      </c>
    </row>
    <row r="73" spans="1:8" ht="15.95" customHeight="1" x14ac:dyDescent="0.25">
      <c r="A73" s="36" t="s">
        <v>66</v>
      </c>
      <c r="B73" s="37" t="str">
        <f>VLOOKUP(A73,'Рейтинг (раздел 11)'!$A$3:$B$90,2,FALSE)</f>
        <v>8-16</v>
      </c>
      <c r="C73" s="37" t="str">
        <f t="shared" si="6"/>
        <v>1-3</v>
      </c>
      <c r="D73" s="62">
        <f t="shared" si="7"/>
        <v>8</v>
      </c>
      <c r="E73" s="45">
        <f>'11.1'!G75</f>
        <v>2</v>
      </c>
      <c r="F73" s="38">
        <f>'11.2'!M84</f>
        <v>0</v>
      </c>
      <c r="G73" s="60">
        <f>'11.3'!H75</f>
        <v>2</v>
      </c>
      <c r="H73" s="38">
        <f>'11.4'!M84</f>
        <v>4</v>
      </c>
    </row>
    <row r="74" spans="1:8" ht="15.95" customHeight="1" x14ac:dyDescent="0.25">
      <c r="A74" s="34" t="s">
        <v>67</v>
      </c>
      <c r="B74" s="39"/>
      <c r="C74" s="40"/>
      <c r="D74" s="63"/>
      <c r="E74" s="46"/>
      <c r="F74" s="41"/>
      <c r="G74" s="61"/>
      <c r="H74" s="41"/>
    </row>
    <row r="75" spans="1:8" ht="15.95" customHeight="1" x14ac:dyDescent="0.25">
      <c r="A75" s="36" t="s">
        <v>68</v>
      </c>
      <c r="B75" s="37" t="str">
        <f>VLOOKUP(A75,'Рейтинг (раздел 11)'!$A$3:$B$90,2,FALSE)</f>
        <v>56-75</v>
      </c>
      <c r="C75" s="37" t="str">
        <f>RANK(D75,$D$75:$D$86)&amp;IF(COUNTIF($D$75:$D$86,D75)&gt;1,"-"&amp;RANK(D75,$D$75:$D$86)+COUNTIF($D$75:$D$86,D75)-1,"")</f>
        <v>10</v>
      </c>
      <c r="D75" s="62">
        <f t="shared" si="7"/>
        <v>1</v>
      </c>
      <c r="E75" s="45">
        <f>'11.1'!G77</f>
        <v>1</v>
      </c>
      <c r="F75" s="38">
        <f>'11.2'!M86</f>
        <v>0</v>
      </c>
      <c r="G75" s="60">
        <f>'11.3'!H77</f>
        <v>0</v>
      </c>
      <c r="H75" s="38">
        <f>'11.4'!M86</f>
        <v>0</v>
      </c>
    </row>
    <row r="76" spans="1:8" ht="15.95" customHeight="1" x14ac:dyDescent="0.25">
      <c r="A76" s="36" t="s">
        <v>69</v>
      </c>
      <c r="B76" s="37" t="str">
        <f>VLOOKUP(A76,'Рейтинг (раздел 11)'!$A$3:$B$90,2,FALSE)</f>
        <v>21-26</v>
      </c>
      <c r="C76" s="37" t="str">
        <f t="shared" ref="C76:C86" si="8">RANK(D76,$D$75:$D$86)&amp;IF(COUNTIF($D$75:$D$86,D76)&gt;1,"-"&amp;RANK(D76,$D$75:$D$86)+COUNTIF($D$75:$D$86,D76)-1,"")</f>
        <v>4-5</v>
      </c>
      <c r="D76" s="62">
        <f t="shared" si="7"/>
        <v>5</v>
      </c>
      <c r="E76" s="45">
        <f>'11.1'!G78</f>
        <v>2</v>
      </c>
      <c r="F76" s="38">
        <f>'11.2'!M87</f>
        <v>1</v>
      </c>
      <c r="G76" s="60">
        <f>'11.3'!H78</f>
        <v>2</v>
      </c>
      <c r="H76" s="38">
        <f>'11.4'!M87</f>
        <v>0</v>
      </c>
    </row>
    <row r="77" spans="1:8" ht="15.95" customHeight="1" x14ac:dyDescent="0.25">
      <c r="A77" s="36" t="s">
        <v>70</v>
      </c>
      <c r="B77" s="37" t="str">
        <f>VLOOKUP(A77,'Рейтинг (раздел 11)'!$A$3:$B$90,2,FALSE)</f>
        <v>27-37</v>
      </c>
      <c r="C77" s="37" t="str">
        <f t="shared" si="8"/>
        <v>6-7</v>
      </c>
      <c r="D77" s="62">
        <f t="shared" si="7"/>
        <v>4</v>
      </c>
      <c r="E77" s="45">
        <f>'11.1'!G79</f>
        <v>2</v>
      </c>
      <c r="F77" s="38">
        <f>'11.2'!M88</f>
        <v>0</v>
      </c>
      <c r="G77" s="60">
        <f>'11.3'!H79</f>
        <v>2</v>
      </c>
      <c r="H77" s="38">
        <f>'11.4'!M88</f>
        <v>0</v>
      </c>
    </row>
    <row r="78" spans="1:8" ht="15.95" customHeight="1" x14ac:dyDescent="0.25">
      <c r="A78" s="36" t="s">
        <v>71</v>
      </c>
      <c r="B78" s="37" t="str">
        <f>VLOOKUP(A78,'Рейтинг (раздел 11)'!$A$3:$B$90,2,FALSE)</f>
        <v>38-45</v>
      </c>
      <c r="C78" s="37" t="str">
        <f t="shared" si="8"/>
        <v>8</v>
      </c>
      <c r="D78" s="62">
        <f t="shared" si="7"/>
        <v>3</v>
      </c>
      <c r="E78" s="45">
        <f>'11.1'!G80</f>
        <v>1</v>
      </c>
      <c r="F78" s="38">
        <f>'11.2'!M89</f>
        <v>0</v>
      </c>
      <c r="G78" s="60">
        <f>'11.3'!H80</f>
        <v>2</v>
      </c>
      <c r="H78" s="38">
        <f>'11.4'!M89</f>
        <v>0</v>
      </c>
    </row>
    <row r="79" spans="1:8" ht="15.95" customHeight="1" x14ac:dyDescent="0.25">
      <c r="A79" s="36" t="s">
        <v>72</v>
      </c>
      <c r="B79" s="37" t="str">
        <f>VLOOKUP(A79,'Рейтинг (раздел 11)'!$A$3:$B$90,2,FALSE)</f>
        <v>27-37</v>
      </c>
      <c r="C79" s="37" t="str">
        <f t="shared" si="8"/>
        <v>6-7</v>
      </c>
      <c r="D79" s="62">
        <f t="shared" si="7"/>
        <v>4</v>
      </c>
      <c r="E79" s="45">
        <f>'11.1'!G81</f>
        <v>2</v>
      </c>
      <c r="F79" s="38">
        <f>'11.2'!M90</f>
        <v>1</v>
      </c>
      <c r="G79" s="60">
        <f>'11.3'!H81</f>
        <v>1</v>
      </c>
      <c r="H79" s="38">
        <f>'11.4'!M90</f>
        <v>0</v>
      </c>
    </row>
    <row r="80" spans="1:8" ht="15.95" customHeight="1" x14ac:dyDescent="0.25">
      <c r="A80" s="36" t="s">
        <v>73</v>
      </c>
      <c r="B80" s="37" t="str">
        <f>VLOOKUP(A80,'Рейтинг (раздел 11)'!$A$3:$B$90,2,FALSE)</f>
        <v>76-85</v>
      </c>
      <c r="C80" s="37" t="str">
        <f t="shared" si="8"/>
        <v>11-12</v>
      </c>
      <c r="D80" s="62">
        <f t="shared" si="7"/>
        <v>0</v>
      </c>
      <c r="E80" s="45">
        <f>'11.1'!G82</f>
        <v>0</v>
      </c>
      <c r="F80" s="38">
        <f>'11.2'!M91</f>
        <v>0</v>
      </c>
      <c r="G80" s="60">
        <f>'11.3'!H82</f>
        <v>0</v>
      </c>
      <c r="H80" s="38">
        <f>'11.4'!M91</f>
        <v>0</v>
      </c>
    </row>
    <row r="81" spans="1:8" ht="15.95" customHeight="1" x14ac:dyDescent="0.25">
      <c r="A81" s="36" t="s">
        <v>74</v>
      </c>
      <c r="B81" s="37" t="str">
        <f>VLOOKUP(A81,'Рейтинг (раздел 11)'!$A$3:$B$90,2,FALSE)</f>
        <v>8-16</v>
      </c>
      <c r="C81" s="37" t="str">
        <f t="shared" si="8"/>
        <v>3</v>
      </c>
      <c r="D81" s="62">
        <f t="shared" si="7"/>
        <v>8</v>
      </c>
      <c r="E81" s="45">
        <f>'11.1'!G83</f>
        <v>2</v>
      </c>
      <c r="F81" s="38">
        <f>'11.2'!M92</f>
        <v>0</v>
      </c>
      <c r="G81" s="60">
        <f>'11.3'!H83</f>
        <v>2</v>
      </c>
      <c r="H81" s="38">
        <f>'11.4'!M92</f>
        <v>4</v>
      </c>
    </row>
    <row r="82" spans="1:8" ht="15.95" customHeight="1" x14ac:dyDescent="0.25">
      <c r="A82" s="36" t="s">
        <v>75</v>
      </c>
      <c r="B82" s="37" t="str">
        <f>VLOOKUP(A82,'Рейтинг (раздел 11)'!$A$3:$B$90,2,FALSE)</f>
        <v>21-26</v>
      </c>
      <c r="C82" s="37" t="str">
        <f t="shared" si="8"/>
        <v>4-5</v>
      </c>
      <c r="D82" s="62">
        <f t="shared" si="7"/>
        <v>5</v>
      </c>
      <c r="E82" s="45">
        <f>'11.1'!G84</f>
        <v>2</v>
      </c>
      <c r="F82" s="38">
        <f>'11.2'!M93</f>
        <v>1</v>
      </c>
      <c r="G82" s="60">
        <f>'11.3'!H84</f>
        <v>2</v>
      </c>
      <c r="H82" s="38">
        <f>'11.4'!M93</f>
        <v>0</v>
      </c>
    </row>
    <row r="83" spans="1:8" ht="15.95" customHeight="1" x14ac:dyDescent="0.25">
      <c r="A83" s="36" t="s">
        <v>76</v>
      </c>
      <c r="B83" s="37" t="str">
        <f>VLOOKUP(A83,'Рейтинг (раздел 11)'!$A$3:$B$90,2,FALSE)</f>
        <v>76-85</v>
      </c>
      <c r="C83" s="37" t="str">
        <f t="shared" si="8"/>
        <v>11-12</v>
      </c>
      <c r="D83" s="62">
        <f t="shared" si="7"/>
        <v>0</v>
      </c>
      <c r="E83" s="45">
        <f>'11.1'!G85</f>
        <v>0</v>
      </c>
      <c r="F83" s="38">
        <f>'11.2'!M94</f>
        <v>0</v>
      </c>
      <c r="G83" s="60">
        <f>'11.3'!H85</f>
        <v>0</v>
      </c>
      <c r="H83" s="38">
        <f>'11.4'!M94</f>
        <v>0</v>
      </c>
    </row>
    <row r="84" spans="1:8" ht="15.95" customHeight="1" x14ac:dyDescent="0.25">
      <c r="A84" s="36" t="s">
        <v>77</v>
      </c>
      <c r="B84" s="37" t="str">
        <f>VLOOKUP(A84,'Рейтинг (раздел 11)'!$A$3:$B$90,2,FALSE)</f>
        <v>46-54</v>
      </c>
      <c r="C84" s="37" t="str">
        <f t="shared" si="8"/>
        <v>9</v>
      </c>
      <c r="D84" s="62">
        <f t="shared" si="7"/>
        <v>2</v>
      </c>
      <c r="E84" s="45">
        <f>'11.1'!G86</f>
        <v>1</v>
      </c>
      <c r="F84" s="38">
        <f>'11.2'!M95</f>
        <v>0</v>
      </c>
      <c r="G84" s="60">
        <f>'11.3'!H86</f>
        <v>1</v>
      </c>
      <c r="H84" s="38">
        <f>'11.4'!M95</f>
        <v>0</v>
      </c>
    </row>
    <row r="85" spans="1:8" ht="15.95" customHeight="1" x14ac:dyDescent="0.25">
      <c r="A85" s="36" t="s">
        <v>78</v>
      </c>
      <c r="B85" s="37" t="str">
        <f>VLOOKUP(A85,'Рейтинг (раздел 11)'!$A$3:$B$90,2,FALSE)</f>
        <v>1-4</v>
      </c>
      <c r="C85" s="37" t="str">
        <f t="shared" si="8"/>
        <v>1</v>
      </c>
      <c r="D85" s="62">
        <f t="shared" si="7"/>
        <v>12</v>
      </c>
      <c r="E85" s="45">
        <f>'11.1'!G87</f>
        <v>2</v>
      </c>
      <c r="F85" s="38">
        <f>'11.2'!M96</f>
        <v>4</v>
      </c>
      <c r="G85" s="60">
        <f>'11.3'!H87</f>
        <v>2</v>
      </c>
      <c r="H85" s="38">
        <f>'11.4'!M96</f>
        <v>4</v>
      </c>
    </row>
    <row r="86" spans="1:8" ht="15.95" customHeight="1" x14ac:dyDescent="0.25">
      <c r="A86" s="36" t="s">
        <v>79</v>
      </c>
      <c r="B86" s="37" t="str">
        <f>VLOOKUP(A86,'Рейтинг (раздел 11)'!$A$3:$B$90,2,FALSE)</f>
        <v>5-6</v>
      </c>
      <c r="C86" s="37" t="str">
        <f t="shared" si="8"/>
        <v>2</v>
      </c>
      <c r="D86" s="62">
        <f t="shared" si="7"/>
        <v>10</v>
      </c>
      <c r="E86" s="45">
        <f>'11.1'!G88</f>
        <v>2</v>
      </c>
      <c r="F86" s="38">
        <f>'11.2'!M97</f>
        <v>2</v>
      </c>
      <c r="G86" s="60">
        <f>'11.3'!H88</f>
        <v>2</v>
      </c>
      <c r="H86" s="38">
        <f>'11.4'!M97</f>
        <v>4</v>
      </c>
    </row>
    <row r="87" spans="1:8" ht="15.95" customHeight="1" x14ac:dyDescent="0.25">
      <c r="A87" s="34" t="s">
        <v>80</v>
      </c>
      <c r="B87" s="39"/>
      <c r="C87" s="40"/>
      <c r="D87" s="63"/>
      <c r="E87" s="46"/>
      <c r="F87" s="41"/>
      <c r="G87" s="61"/>
      <c r="H87" s="41"/>
    </row>
    <row r="88" spans="1:8" ht="15.95" customHeight="1" x14ac:dyDescent="0.25">
      <c r="A88" s="36" t="s">
        <v>81</v>
      </c>
      <c r="B88" s="37" t="str">
        <f>VLOOKUP(A88,'Рейтинг (раздел 11)'!$A$3:$B$90,2,FALSE)</f>
        <v>38-45</v>
      </c>
      <c r="C88" s="37" t="str">
        <f>RANK(D88,$D$88:$D$96)&amp;IF(COUNTIF($D$88:$D$96,D88)&gt;1,"-"&amp;RANK(D88,$D$88:$D$96)+COUNTIF($D$88:$D$96,D88)-1,"")</f>
        <v>7</v>
      </c>
      <c r="D88" s="62">
        <f t="shared" si="7"/>
        <v>3</v>
      </c>
      <c r="E88" s="45">
        <f>'11.1'!G90</f>
        <v>1</v>
      </c>
      <c r="F88" s="38">
        <f>'11.2'!M99</f>
        <v>0</v>
      </c>
      <c r="G88" s="60">
        <f>'11.3'!H90</f>
        <v>2</v>
      </c>
      <c r="H88" s="38">
        <f>'11.4'!M99</f>
        <v>0</v>
      </c>
    </row>
    <row r="89" spans="1:8" ht="15.95" customHeight="1" x14ac:dyDescent="0.25">
      <c r="A89" s="36" t="s">
        <v>82</v>
      </c>
      <c r="B89" s="37" t="str">
        <f>VLOOKUP(A89,'Рейтинг (раздел 11)'!$A$3:$B$90,2,FALSE)</f>
        <v>27-37</v>
      </c>
      <c r="C89" s="37" t="str">
        <f t="shared" ref="C89:C96" si="9">RANK(D89,$D$88:$D$96)&amp;IF(COUNTIF($D$88:$D$96,D89)&gt;1,"-"&amp;RANK(D89,$D$88:$D$96)+COUNTIF($D$88:$D$96,D89)-1,"")</f>
        <v>3-6</v>
      </c>
      <c r="D89" s="62">
        <f t="shared" si="7"/>
        <v>4</v>
      </c>
      <c r="E89" s="45">
        <f>'11.1'!G91</f>
        <v>2</v>
      </c>
      <c r="F89" s="38">
        <f>'11.2'!M100</f>
        <v>0</v>
      </c>
      <c r="G89" s="60">
        <f>'11.3'!H91</f>
        <v>2</v>
      </c>
      <c r="H89" s="38">
        <f>'11.4'!M100</f>
        <v>0</v>
      </c>
    </row>
    <row r="90" spans="1:8" ht="15.95" customHeight="1" x14ac:dyDescent="0.25">
      <c r="A90" s="36" t="s">
        <v>83</v>
      </c>
      <c r="B90" s="37" t="str">
        <f>VLOOKUP(A90,'Рейтинг (раздел 11)'!$A$3:$B$90,2,FALSE)</f>
        <v>76-85</v>
      </c>
      <c r="C90" s="37" t="str">
        <f t="shared" si="9"/>
        <v>9</v>
      </c>
      <c r="D90" s="62">
        <f t="shared" si="7"/>
        <v>0</v>
      </c>
      <c r="E90" s="45">
        <f>'11.1'!G92</f>
        <v>0</v>
      </c>
      <c r="F90" s="38">
        <f>'11.2'!M101</f>
        <v>0</v>
      </c>
      <c r="G90" s="60">
        <f>'11.3'!H92</f>
        <v>0</v>
      </c>
      <c r="H90" s="38">
        <f>'11.4'!M101</f>
        <v>0</v>
      </c>
    </row>
    <row r="91" spans="1:8" ht="15.95" customHeight="1" x14ac:dyDescent="0.25">
      <c r="A91" s="36" t="s">
        <v>84</v>
      </c>
      <c r="B91" s="37" t="str">
        <f>VLOOKUP(A91,'Рейтинг (раздел 11)'!$A$3:$B$90,2,FALSE)</f>
        <v>27-37</v>
      </c>
      <c r="C91" s="37" t="str">
        <f t="shared" si="9"/>
        <v>3-6</v>
      </c>
      <c r="D91" s="62">
        <f t="shared" si="7"/>
        <v>4</v>
      </c>
      <c r="E91" s="45">
        <f>'11.1'!G93</f>
        <v>2</v>
      </c>
      <c r="F91" s="38">
        <f>'11.2'!M102</f>
        <v>0</v>
      </c>
      <c r="G91" s="60">
        <f>'11.3'!H93</f>
        <v>2</v>
      </c>
      <c r="H91" s="38">
        <f>'11.4'!M102</f>
        <v>0</v>
      </c>
    </row>
    <row r="92" spans="1:8" ht="15.95" customHeight="1" x14ac:dyDescent="0.25">
      <c r="A92" s="36" t="s">
        <v>85</v>
      </c>
      <c r="B92" s="37" t="str">
        <f>VLOOKUP(A92,'Рейтинг (раздел 11)'!$A$3:$B$90,2,FALSE)</f>
        <v>27-37</v>
      </c>
      <c r="C92" s="37" t="str">
        <f t="shared" si="9"/>
        <v>3-6</v>
      </c>
      <c r="D92" s="62">
        <f t="shared" si="7"/>
        <v>4</v>
      </c>
      <c r="E92" s="45">
        <f>'11.1'!G94</f>
        <v>2</v>
      </c>
      <c r="F92" s="38">
        <f>'11.2'!M103</f>
        <v>2</v>
      </c>
      <c r="G92" s="60">
        <f>'11.3'!H94</f>
        <v>0</v>
      </c>
      <c r="H92" s="38">
        <f>'11.4'!M103</f>
        <v>0</v>
      </c>
    </row>
    <row r="93" spans="1:8" ht="15.95" customHeight="1" x14ac:dyDescent="0.25">
      <c r="A93" s="36" t="s">
        <v>86</v>
      </c>
      <c r="B93" s="37" t="str">
        <f>VLOOKUP(A93,'Рейтинг (раздел 11)'!$A$3:$B$90,2,FALSE)</f>
        <v>27-37</v>
      </c>
      <c r="C93" s="37" t="str">
        <f t="shared" si="9"/>
        <v>3-6</v>
      </c>
      <c r="D93" s="62">
        <f t="shared" si="7"/>
        <v>4</v>
      </c>
      <c r="E93" s="45">
        <f>'11.1'!G95</f>
        <v>1</v>
      </c>
      <c r="F93" s="38">
        <f>'11.2'!M104</f>
        <v>1</v>
      </c>
      <c r="G93" s="60">
        <f>'11.3'!H95</f>
        <v>2</v>
      </c>
      <c r="H93" s="38">
        <f>'11.4'!M104</f>
        <v>0</v>
      </c>
    </row>
    <row r="94" spans="1:8" ht="15.95" customHeight="1" x14ac:dyDescent="0.25">
      <c r="A94" s="36" t="s">
        <v>87</v>
      </c>
      <c r="B94" s="37" t="str">
        <f>VLOOKUP(A94,'Рейтинг (раздел 11)'!$A$3:$B$90,2,FALSE)</f>
        <v>18-20</v>
      </c>
      <c r="C94" s="37" t="str">
        <f t="shared" si="9"/>
        <v>1-2</v>
      </c>
      <c r="D94" s="62">
        <f t="shared" si="7"/>
        <v>6</v>
      </c>
      <c r="E94" s="45">
        <f>'11.1'!G96</f>
        <v>1</v>
      </c>
      <c r="F94" s="38">
        <f>'11.2'!M105</f>
        <v>1</v>
      </c>
      <c r="G94" s="60">
        <f>'11.3'!H96</f>
        <v>2</v>
      </c>
      <c r="H94" s="38">
        <f>'11.4'!M105</f>
        <v>2</v>
      </c>
    </row>
    <row r="95" spans="1:8" ht="15.95" customHeight="1" x14ac:dyDescent="0.25">
      <c r="A95" s="36" t="s">
        <v>88</v>
      </c>
      <c r="B95" s="37" t="str">
        <f>VLOOKUP(A95,'Рейтинг (раздел 11)'!$A$3:$B$90,2,FALSE)</f>
        <v>18-20</v>
      </c>
      <c r="C95" s="37" t="str">
        <f t="shared" si="9"/>
        <v>1-2</v>
      </c>
      <c r="D95" s="62">
        <f t="shared" si="7"/>
        <v>6</v>
      </c>
      <c r="E95" s="45">
        <f>'11.1'!G97</f>
        <v>2</v>
      </c>
      <c r="F95" s="38">
        <f>'11.2'!M106</f>
        <v>0</v>
      </c>
      <c r="G95" s="60">
        <f>'11.3'!H97</f>
        <v>2</v>
      </c>
      <c r="H95" s="38">
        <f>'11.4'!M106</f>
        <v>2</v>
      </c>
    </row>
    <row r="96" spans="1:8" ht="15.95" customHeight="1" x14ac:dyDescent="0.25">
      <c r="A96" s="36" t="s">
        <v>89</v>
      </c>
      <c r="B96" s="37" t="str">
        <f>VLOOKUP(A96,'Рейтинг (раздел 11)'!$A$3:$B$90,2,FALSE)</f>
        <v>56-75</v>
      </c>
      <c r="C96" s="37" t="str">
        <f t="shared" si="9"/>
        <v>8</v>
      </c>
      <c r="D96" s="62">
        <f t="shared" si="7"/>
        <v>1</v>
      </c>
      <c r="E96" s="45">
        <f>'11.1'!G98</f>
        <v>1</v>
      </c>
      <c r="F96" s="38">
        <f>'11.2'!M107</f>
        <v>0</v>
      </c>
      <c r="G96" s="60">
        <f>'11.3'!H98</f>
        <v>0</v>
      </c>
      <c r="H96" s="38">
        <f>'11.4'!M107</f>
        <v>0</v>
      </c>
    </row>
    <row r="97" spans="1:8" s="28" customFormat="1" x14ac:dyDescent="0.25">
      <c r="A97" s="34" t="s">
        <v>107</v>
      </c>
      <c r="B97" s="39"/>
      <c r="C97" s="42"/>
      <c r="D97" s="63"/>
      <c r="E97" s="46"/>
      <c r="F97" s="41"/>
      <c r="G97" s="61"/>
      <c r="H97" s="41"/>
    </row>
    <row r="98" spans="1:8" x14ac:dyDescent="0.25">
      <c r="A98" s="36" t="s">
        <v>108</v>
      </c>
      <c r="B98" s="37" t="str">
        <f>VLOOKUP(A98,'Рейтинг (раздел 11)'!$A$3:$B$90,2,FALSE)</f>
        <v>56-75</v>
      </c>
      <c r="C98" s="43" t="str">
        <f>RANK(D98,$D$98:$D$99)&amp;IF(COUNTIF($D$98:$D$99,D98)&gt;1,"-"&amp;RANK(D98,$D$98:$D$99)+COUNTIF($D$98:$D$99,D98)-1,"")</f>
        <v>1</v>
      </c>
      <c r="D98" s="62">
        <f t="shared" si="7"/>
        <v>1</v>
      </c>
      <c r="E98" s="45">
        <f>'11.1'!G100</f>
        <v>0</v>
      </c>
      <c r="F98" s="38">
        <f>'11.2'!M109</f>
        <v>0</v>
      </c>
      <c r="G98" s="60">
        <f>'11.3'!H100</f>
        <v>0</v>
      </c>
      <c r="H98" s="38">
        <f>'11.4'!M109</f>
        <v>1</v>
      </c>
    </row>
    <row r="99" spans="1:8" x14ac:dyDescent="0.25">
      <c r="A99" s="36" t="s">
        <v>109</v>
      </c>
      <c r="B99" s="37" t="str">
        <f>VLOOKUP(A99,'Рейтинг (раздел 11)'!$A$3:$B$90,2,FALSE)</f>
        <v>76-85</v>
      </c>
      <c r="C99" s="43" t="str">
        <f>RANK(D99,$D$98:$D$99)&amp;IF(COUNTIF($D$98:$D$99,D99)&gt;1,"-"&amp;RANK(D99,$D$98:$D$99)+COUNTIF($D$98:$D$99,D99)-1,"")</f>
        <v>2</v>
      </c>
      <c r="D99" s="62">
        <f t="shared" si="7"/>
        <v>0</v>
      </c>
      <c r="E99" s="45">
        <f>'11.1'!G101</f>
        <v>0</v>
      </c>
      <c r="F99" s="38">
        <f>'11.2'!M110</f>
        <v>0</v>
      </c>
      <c r="G99" s="60">
        <f>'11.3'!H101</f>
        <v>0</v>
      </c>
      <c r="H99" s="38">
        <f>'11.4'!M110</f>
        <v>0</v>
      </c>
    </row>
  </sheetData>
  <mergeCells count="2">
    <mergeCell ref="A1:H1"/>
    <mergeCell ref="A2:H2"/>
  </mergeCells>
  <pageMargins left="0.70866141732283472" right="0.70866141732283472" top="0.78740157480314965" bottom="0.78740157480314965" header="0.43307086614173229" footer="0.43307086614173229"/>
  <pageSetup paperSize="9" scale="70" fitToHeight="3" orientation="landscape" r:id="rId1"/>
  <headerFooter scaleWithDoc="0">
    <oddFooter>&amp;C&amp;"Times New Roman,обычный"&amp;8&amp;P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zoomScaleNormal="100" workbookViewId="0">
      <selection activeCell="B2" sqref="B2:B3"/>
    </sheetView>
  </sheetViews>
  <sheetFormatPr defaultRowHeight="15" x14ac:dyDescent="0.25"/>
  <cols>
    <col min="1" max="1" width="7.28515625" customWidth="1"/>
    <col min="2" max="2" width="168" customWidth="1"/>
    <col min="3" max="3" width="10.7109375" customWidth="1"/>
    <col min="4" max="4" width="15.42578125" customWidth="1"/>
    <col min="5" max="5" width="15.7109375" customWidth="1"/>
  </cols>
  <sheetData>
    <row r="1" spans="1:5" x14ac:dyDescent="0.25">
      <c r="A1" s="44" t="s">
        <v>106</v>
      </c>
    </row>
    <row r="2" spans="1:5" x14ac:dyDescent="0.25">
      <c r="A2" s="96" t="s">
        <v>100</v>
      </c>
      <c r="B2" s="96" t="s">
        <v>101</v>
      </c>
      <c r="C2" s="96" t="s">
        <v>102</v>
      </c>
      <c r="D2" s="96" t="s">
        <v>103</v>
      </c>
      <c r="E2" s="96"/>
    </row>
    <row r="3" spans="1:5" ht="48" x14ac:dyDescent="0.25">
      <c r="A3" s="97"/>
      <c r="B3" s="97"/>
      <c r="C3" s="97"/>
      <c r="D3" s="47" t="s">
        <v>104</v>
      </c>
      <c r="E3" s="48" t="s">
        <v>105</v>
      </c>
    </row>
    <row r="4" spans="1:5" x14ac:dyDescent="0.25">
      <c r="A4" s="98">
        <v>11</v>
      </c>
      <c r="B4" s="49" t="s">
        <v>123</v>
      </c>
      <c r="C4" s="99" t="s">
        <v>125</v>
      </c>
      <c r="D4" s="99"/>
      <c r="E4" s="99"/>
    </row>
    <row r="5" spans="1:5" ht="48" x14ac:dyDescent="0.25">
      <c r="A5" s="98"/>
      <c r="B5" s="50" t="s">
        <v>124</v>
      </c>
      <c r="C5" s="99"/>
      <c r="D5" s="99"/>
      <c r="E5" s="99"/>
    </row>
    <row r="6" spans="1:5" ht="60" x14ac:dyDescent="0.25">
      <c r="A6" s="98"/>
      <c r="B6" s="50" t="s">
        <v>506</v>
      </c>
      <c r="C6" s="99"/>
      <c r="D6" s="99"/>
      <c r="E6" s="99"/>
    </row>
    <row r="7" spans="1:5" x14ac:dyDescent="0.25">
      <c r="A7" s="93" t="s">
        <v>148</v>
      </c>
      <c r="B7" s="51" t="s">
        <v>126</v>
      </c>
      <c r="C7" s="94"/>
      <c r="D7" s="94"/>
      <c r="E7" s="94"/>
    </row>
    <row r="8" spans="1:5" x14ac:dyDescent="0.25">
      <c r="A8" s="93"/>
      <c r="B8" s="52" t="s">
        <v>127</v>
      </c>
      <c r="C8" s="94"/>
      <c r="D8" s="94"/>
      <c r="E8" s="94"/>
    </row>
    <row r="9" spans="1:5" x14ac:dyDescent="0.25">
      <c r="A9" s="53"/>
      <c r="B9" s="54" t="s">
        <v>128</v>
      </c>
      <c r="C9" s="55">
        <v>2</v>
      </c>
      <c r="D9" s="55"/>
      <c r="E9" s="55">
        <v>0.5</v>
      </c>
    </row>
    <row r="10" spans="1:5" x14ac:dyDescent="0.25">
      <c r="A10" s="53"/>
      <c r="B10" s="54" t="s">
        <v>129</v>
      </c>
      <c r="C10" s="55">
        <v>0</v>
      </c>
      <c r="D10" s="55"/>
      <c r="E10" s="55"/>
    </row>
    <row r="11" spans="1:5" ht="24" x14ac:dyDescent="0.25">
      <c r="A11" s="93" t="s">
        <v>149</v>
      </c>
      <c r="B11" s="51" t="s">
        <v>130</v>
      </c>
      <c r="C11" s="94"/>
      <c r="D11" s="94"/>
      <c r="E11" s="94"/>
    </row>
    <row r="12" spans="1:5" x14ac:dyDescent="0.25">
      <c r="A12" s="93"/>
      <c r="B12" s="52" t="s">
        <v>131</v>
      </c>
      <c r="C12" s="94"/>
      <c r="D12" s="94"/>
      <c r="E12" s="94"/>
    </row>
    <row r="13" spans="1:5" ht="24" x14ac:dyDescent="0.25">
      <c r="A13" s="93"/>
      <c r="B13" s="52" t="s">
        <v>132</v>
      </c>
      <c r="C13" s="94"/>
      <c r="D13" s="94"/>
      <c r="E13" s="94"/>
    </row>
    <row r="14" spans="1:5" x14ac:dyDescent="0.25">
      <c r="A14" s="93"/>
      <c r="B14" s="52" t="s">
        <v>133</v>
      </c>
      <c r="C14" s="94"/>
      <c r="D14" s="94"/>
      <c r="E14" s="94"/>
    </row>
    <row r="15" spans="1:5" ht="24" x14ac:dyDescent="0.25">
      <c r="A15" s="93"/>
      <c r="B15" s="56" t="s">
        <v>134</v>
      </c>
      <c r="C15" s="94"/>
      <c r="D15" s="94"/>
      <c r="E15" s="94"/>
    </row>
    <row r="16" spans="1:5" x14ac:dyDescent="0.25">
      <c r="A16" s="93"/>
      <c r="B16" s="52" t="s">
        <v>135</v>
      </c>
      <c r="C16" s="94"/>
      <c r="D16" s="94"/>
      <c r="E16" s="94"/>
    </row>
    <row r="17" spans="1:5" ht="36" x14ac:dyDescent="0.25">
      <c r="A17" s="93"/>
      <c r="B17" s="52" t="s">
        <v>136</v>
      </c>
      <c r="C17" s="94"/>
      <c r="D17" s="94"/>
      <c r="E17" s="94"/>
    </row>
    <row r="18" spans="1:5" ht="24" x14ac:dyDescent="0.25">
      <c r="A18" s="57"/>
      <c r="B18" s="58" t="s">
        <v>137</v>
      </c>
      <c r="C18" s="55">
        <v>4</v>
      </c>
      <c r="D18" s="55" t="s">
        <v>138</v>
      </c>
      <c r="E18" s="55" t="s">
        <v>138</v>
      </c>
    </row>
    <row r="19" spans="1:5" ht="24" x14ac:dyDescent="0.25">
      <c r="A19" s="57"/>
      <c r="B19" s="58" t="s">
        <v>139</v>
      </c>
      <c r="C19" s="55">
        <v>2</v>
      </c>
      <c r="D19" s="55">
        <v>0.5</v>
      </c>
      <c r="E19" s="55">
        <v>0.5</v>
      </c>
    </row>
    <row r="20" spans="1:5" ht="24" x14ac:dyDescent="0.25">
      <c r="A20" s="57"/>
      <c r="B20" s="58" t="s">
        <v>140</v>
      </c>
      <c r="C20" s="55">
        <v>0</v>
      </c>
      <c r="D20" s="55"/>
      <c r="E20" s="55"/>
    </row>
    <row r="21" spans="1:5" x14ac:dyDescent="0.25">
      <c r="A21" s="93" t="s">
        <v>150</v>
      </c>
      <c r="B21" s="51" t="s">
        <v>141</v>
      </c>
      <c r="C21" s="94"/>
      <c r="D21" s="95"/>
      <c r="E21" s="95"/>
    </row>
    <row r="22" spans="1:5" x14ac:dyDescent="0.25">
      <c r="A22" s="93"/>
      <c r="B22" s="52" t="s">
        <v>142</v>
      </c>
      <c r="C22" s="94"/>
      <c r="D22" s="95"/>
      <c r="E22" s="95"/>
    </row>
    <row r="23" spans="1:5" x14ac:dyDescent="0.25">
      <c r="A23" s="57"/>
      <c r="B23" s="54" t="s">
        <v>128</v>
      </c>
      <c r="C23" s="55">
        <v>2</v>
      </c>
      <c r="D23" s="55"/>
      <c r="E23" s="55">
        <v>0.5</v>
      </c>
    </row>
    <row r="24" spans="1:5" x14ac:dyDescent="0.25">
      <c r="A24" s="57"/>
      <c r="B24" s="54" t="s">
        <v>129</v>
      </c>
      <c r="C24" s="55">
        <v>0</v>
      </c>
      <c r="D24" s="55"/>
      <c r="E24" s="55"/>
    </row>
    <row r="25" spans="1:5" ht="24" x14ac:dyDescent="0.25">
      <c r="A25" s="93" t="s">
        <v>151</v>
      </c>
      <c r="B25" s="51" t="s">
        <v>143</v>
      </c>
      <c r="C25" s="94"/>
      <c r="D25" s="95"/>
      <c r="E25" s="95"/>
    </row>
    <row r="26" spans="1:5" x14ac:dyDescent="0.25">
      <c r="A26" s="93"/>
      <c r="B26" s="52" t="s">
        <v>131</v>
      </c>
      <c r="C26" s="94"/>
      <c r="D26" s="95"/>
      <c r="E26" s="95"/>
    </row>
    <row r="27" spans="1:5" ht="24" x14ac:dyDescent="0.25">
      <c r="A27" s="93"/>
      <c r="B27" s="52" t="s">
        <v>132</v>
      </c>
      <c r="C27" s="94"/>
      <c r="D27" s="95"/>
      <c r="E27" s="95"/>
    </row>
    <row r="28" spans="1:5" x14ac:dyDescent="0.25">
      <c r="A28" s="93"/>
      <c r="B28" s="52" t="s">
        <v>133</v>
      </c>
      <c r="C28" s="94"/>
      <c r="D28" s="95"/>
      <c r="E28" s="95"/>
    </row>
    <row r="29" spans="1:5" ht="24" x14ac:dyDescent="0.25">
      <c r="A29" s="93"/>
      <c r="B29" s="56" t="s">
        <v>134</v>
      </c>
      <c r="C29" s="94"/>
      <c r="D29" s="95"/>
      <c r="E29" s="95"/>
    </row>
    <row r="30" spans="1:5" x14ac:dyDescent="0.25">
      <c r="A30" s="93"/>
      <c r="B30" s="52" t="s">
        <v>135</v>
      </c>
      <c r="C30" s="94"/>
      <c r="D30" s="95"/>
      <c r="E30" s="95"/>
    </row>
    <row r="31" spans="1:5" ht="36" x14ac:dyDescent="0.25">
      <c r="A31" s="93"/>
      <c r="B31" s="52" t="s">
        <v>144</v>
      </c>
      <c r="C31" s="94"/>
      <c r="D31" s="95"/>
      <c r="E31" s="95"/>
    </row>
    <row r="32" spans="1:5" ht="24" x14ac:dyDescent="0.25">
      <c r="A32" s="57"/>
      <c r="B32" s="58" t="s">
        <v>145</v>
      </c>
      <c r="C32" s="55">
        <v>4</v>
      </c>
      <c r="D32" s="55">
        <v>0.5</v>
      </c>
      <c r="E32" s="55">
        <v>0.5</v>
      </c>
    </row>
    <row r="33" spans="1:5" ht="24" x14ac:dyDescent="0.25">
      <c r="A33" s="57"/>
      <c r="B33" s="58" t="s">
        <v>146</v>
      </c>
      <c r="C33" s="55">
        <v>2</v>
      </c>
      <c r="D33" s="55">
        <v>0.5</v>
      </c>
      <c r="E33" s="55">
        <v>0.5</v>
      </c>
    </row>
    <row r="34" spans="1:5" ht="24" x14ac:dyDescent="0.25">
      <c r="A34" s="57"/>
      <c r="B34" s="58" t="s">
        <v>147</v>
      </c>
      <c r="C34" s="55">
        <v>0</v>
      </c>
      <c r="D34" s="59"/>
      <c r="E34" s="59"/>
    </row>
  </sheetData>
  <mergeCells count="24">
    <mergeCell ref="A2:A3"/>
    <mergeCell ref="B2:B3"/>
    <mergeCell ref="C2:C3"/>
    <mergeCell ref="D2:E2"/>
    <mergeCell ref="A25:A31"/>
    <mergeCell ref="C25:C31"/>
    <mergeCell ref="D25:D31"/>
    <mergeCell ref="E25:E31"/>
    <mergeCell ref="A4:A6"/>
    <mergeCell ref="C4:C6"/>
    <mergeCell ref="D4:D6"/>
    <mergeCell ref="E4:E6"/>
    <mergeCell ref="A7:A8"/>
    <mergeCell ref="C7:C8"/>
    <mergeCell ref="D7:D8"/>
    <mergeCell ref="E7:E8"/>
    <mergeCell ref="A11:A17"/>
    <mergeCell ref="C11:C17"/>
    <mergeCell ref="D11:D17"/>
    <mergeCell ref="E11:E17"/>
    <mergeCell ref="A21:A22"/>
    <mergeCell ref="C21:C22"/>
    <mergeCell ref="D21:D22"/>
    <mergeCell ref="E21:E22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8"/>
  <sheetViews>
    <sheetView zoomScaleNormal="100" workbookViewId="0">
      <pane ySplit="7" topLeftCell="A8" activePane="bottomLeft" state="frozen"/>
      <selection pane="bottomLeft" activeCell="B105" sqref="B105"/>
    </sheetView>
  </sheetViews>
  <sheetFormatPr defaultRowHeight="15" x14ac:dyDescent="0.25"/>
  <cols>
    <col min="1" max="1" width="33.42578125" style="3" customWidth="1"/>
    <col min="2" max="2" width="30.5703125" style="3" customWidth="1"/>
    <col min="3" max="3" width="18.7109375" style="3" customWidth="1"/>
    <col min="4" max="4" width="20.7109375" style="3" customWidth="1"/>
    <col min="5" max="5" width="8.7109375" style="3" customWidth="1"/>
    <col min="6" max="6" width="10.7109375" style="3" customWidth="1"/>
    <col min="7" max="7" width="8.7109375" style="5" customWidth="1"/>
    <col min="8" max="8" width="45.7109375" style="2" customWidth="1"/>
  </cols>
  <sheetData>
    <row r="1" spans="1:8" s="1" customFormat="1" ht="29.25" customHeight="1" x14ac:dyDescent="0.2">
      <c r="A1" s="100" t="s">
        <v>152</v>
      </c>
      <c r="B1" s="100"/>
      <c r="C1" s="100"/>
      <c r="D1" s="100"/>
      <c r="E1" s="100"/>
      <c r="F1" s="100"/>
      <c r="G1" s="100"/>
      <c r="H1" s="101"/>
    </row>
    <row r="2" spans="1:8" s="1" customFormat="1" ht="15.95" customHeight="1" x14ac:dyDescent="0.2">
      <c r="A2" s="114" t="s">
        <v>474</v>
      </c>
      <c r="B2" s="114"/>
      <c r="C2" s="114"/>
      <c r="D2" s="114"/>
      <c r="E2" s="114"/>
      <c r="F2" s="114"/>
      <c r="G2" s="114"/>
      <c r="H2" s="115"/>
    </row>
    <row r="3" spans="1:8" s="1" customFormat="1" ht="15.95" customHeight="1" x14ac:dyDescent="0.2">
      <c r="A3" s="112" t="str">
        <f>'Методика (раздел 11)'!B8</f>
        <v xml:space="preserve">В целях оценки показателя учитывается официальный документ, подписанный уполномоченным лицом. </v>
      </c>
      <c r="B3" s="112"/>
      <c r="C3" s="112"/>
      <c r="D3" s="112"/>
      <c r="E3" s="112"/>
      <c r="F3" s="112"/>
      <c r="G3" s="112"/>
      <c r="H3" s="113"/>
    </row>
    <row r="4" spans="1:8" ht="54.75" customHeight="1" x14ac:dyDescent="0.25">
      <c r="A4" s="105" t="s">
        <v>110</v>
      </c>
      <c r="B4" s="9" t="s">
        <v>153</v>
      </c>
      <c r="C4" s="105" t="s">
        <v>224</v>
      </c>
      <c r="D4" s="105" t="s">
        <v>225</v>
      </c>
      <c r="E4" s="102" t="s">
        <v>154</v>
      </c>
      <c r="F4" s="103"/>
      <c r="G4" s="104"/>
      <c r="H4" s="105" t="s">
        <v>96</v>
      </c>
    </row>
    <row r="5" spans="1:8" ht="14.1" customHeight="1" x14ac:dyDescent="0.25">
      <c r="A5" s="107"/>
      <c r="B5" s="10" t="s">
        <v>128</v>
      </c>
      <c r="C5" s="107"/>
      <c r="D5" s="107"/>
      <c r="E5" s="105" t="s">
        <v>116</v>
      </c>
      <c r="F5" s="105" t="s">
        <v>114</v>
      </c>
      <c r="G5" s="108" t="s">
        <v>115</v>
      </c>
      <c r="H5" s="111"/>
    </row>
    <row r="6" spans="1:8" ht="14.1" customHeight="1" x14ac:dyDescent="0.25">
      <c r="A6" s="107"/>
      <c r="B6" s="10" t="s">
        <v>171</v>
      </c>
      <c r="C6" s="107"/>
      <c r="D6" s="107"/>
      <c r="E6" s="106"/>
      <c r="F6" s="106"/>
      <c r="G6" s="109"/>
      <c r="H6" s="111"/>
    </row>
    <row r="7" spans="1:8" ht="14.1" customHeight="1" x14ac:dyDescent="0.25">
      <c r="A7" s="107"/>
      <c r="B7" s="10" t="s">
        <v>129</v>
      </c>
      <c r="C7" s="107"/>
      <c r="D7" s="107"/>
      <c r="E7" s="107"/>
      <c r="F7" s="107"/>
      <c r="G7" s="110"/>
      <c r="H7" s="111"/>
    </row>
    <row r="8" spans="1:8" s="28" customFormat="1" ht="15.95" customHeight="1" x14ac:dyDescent="0.25">
      <c r="A8" s="11" t="s">
        <v>0</v>
      </c>
      <c r="B8" s="69"/>
      <c r="C8" s="11"/>
      <c r="D8" s="11"/>
      <c r="E8" s="11"/>
      <c r="F8" s="11"/>
      <c r="G8" s="16"/>
      <c r="H8" s="14"/>
    </row>
    <row r="9" spans="1:8" s="7" customFormat="1" ht="15.95" customHeight="1" x14ac:dyDescent="0.25">
      <c r="A9" s="12" t="s">
        <v>1</v>
      </c>
      <c r="B9" s="64" t="s">
        <v>129</v>
      </c>
      <c r="C9" s="64" t="s">
        <v>167</v>
      </c>
      <c r="D9" s="67"/>
      <c r="E9" s="64">
        <f>IF(B9="Да, опубликован",2,0)</f>
        <v>0</v>
      </c>
      <c r="F9" s="64">
        <v>0.5</v>
      </c>
      <c r="G9" s="27">
        <f>E9*(1-F9)</f>
        <v>0</v>
      </c>
      <c r="H9" s="13" t="s">
        <v>413</v>
      </c>
    </row>
    <row r="10" spans="1:8" ht="15.95" customHeight="1" x14ac:dyDescent="0.25">
      <c r="A10" s="12" t="s">
        <v>2</v>
      </c>
      <c r="B10" s="64" t="s">
        <v>128</v>
      </c>
      <c r="C10" s="64" t="s">
        <v>167</v>
      </c>
      <c r="D10" s="67"/>
      <c r="E10" s="64">
        <f t="shared" ref="E10:E73" si="0">IF(B10="Да, опубликован",2,0)</f>
        <v>2</v>
      </c>
      <c r="F10" s="64">
        <v>0.5</v>
      </c>
      <c r="G10" s="27">
        <f t="shared" ref="G10:G73" si="1">E10*(1-F10)</f>
        <v>1</v>
      </c>
      <c r="H10" s="15" t="s">
        <v>415</v>
      </c>
    </row>
    <row r="11" spans="1:8" ht="15.95" customHeight="1" x14ac:dyDescent="0.25">
      <c r="A11" s="12" t="s">
        <v>3</v>
      </c>
      <c r="B11" s="64" t="s">
        <v>128</v>
      </c>
      <c r="C11" s="64" t="s">
        <v>166</v>
      </c>
      <c r="D11" s="67"/>
      <c r="E11" s="64">
        <f t="shared" si="0"/>
        <v>2</v>
      </c>
      <c r="F11" s="64"/>
      <c r="G11" s="27">
        <f t="shared" si="1"/>
        <v>2</v>
      </c>
      <c r="H11" s="15" t="s">
        <v>500</v>
      </c>
    </row>
    <row r="12" spans="1:8" s="7" customFormat="1" ht="15.95" customHeight="1" x14ac:dyDescent="0.25">
      <c r="A12" s="12" t="s">
        <v>4</v>
      </c>
      <c r="B12" s="64" t="s">
        <v>128</v>
      </c>
      <c r="C12" s="64" t="s">
        <v>167</v>
      </c>
      <c r="D12" s="67"/>
      <c r="E12" s="64">
        <f t="shared" si="0"/>
        <v>2</v>
      </c>
      <c r="F12" s="64">
        <v>0.5</v>
      </c>
      <c r="G12" s="27">
        <f t="shared" si="1"/>
        <v>1</v>
      </c>
      <c r="H12" s="15" t="s">
        <v>419</v>
      </c>
    </row>
    <row r="13" spans="1:8" s="8" customFormat="1" ht="15.95" customHeight="1" x14ac:dyDescent="0.25">
      <c r="A13" s="12" t="s">
        <v>5</v>
      </c>
      <c r="B13" s="64" t="s">
        <v>129</v>
      </c>
      <c r="C13" s="64" t="s">
        <v>167</v>
      </c>
      <c r="D13" s="67"/>
      <c r="E13" s="64">
        <f t="shared" si="0"/>
        <v>0</v>
      </c>
      <c r="F13" s="64">
        <v>0.5</v>
      </c>
      <c r="G13" s="27">
        <f t="shared" si="1"/>
        <v>0</v>
      </c>
      <c r="H13" s="15" t="s">
        <v>421</v>
      </c>
    </row>
    <row r="14" spans="1:8" ht="15.95" customHeight="1" x14ac:dyDescent="0.25">
      <c r="A14" s="12" t="s">
        <v>6</v>
      </c>
      <c r="B14" s="64" t="s">
        <v>128</v>
      </c>
      <c r="C14" s="64" t="s">
        <v>167</v>
      </c>
      <c r="D14" s="67"/>
      <c r="E14" s="64">
        <f t="shared" si="0"/>
        <v>2</v>
      </c>
      <c r="F14" s="64">
        <v>0.5</v>
      </c>
      <c r="G14" s="27">
        <f t="shared" si="1"/>
        <v>1</v>
      </c>
      <c r="H14" s="15" t="s">
        <v>425</v>
      </c>
    </row>
    <row r="15" spans="1:8" s="7" customFormat="1" ht="15.95" customHeight="1" x14ac:dyDescent="0.25">
      <c r="A15" s="12" t="s">
        <v>7</v>
      </c>
      <c r="B15" s="64" t="s">
        <v>128</v>
      </c>
      <c r="C15" s="64" t="s">
        <v>167</v>
      </c>
      <c r="D15" s="67"/>
      <c r="E15" s="64">
        <f t="shared" si="0"/>
        <v>2</v>
      </c>
      <c r="F15" s="64">
        <v>0.5</v>
      </c>
      <c r="G15" s="27">
        <f t="shared" si="1"/>
        <v>1</v>
      </c>
      <c r="H15" s="15" t="s">
        <v>427</v>
      </c>
    </row>
    <row r="16" spans="1:8" s="8" customFormat="1" ht="15.95" customHeight="1" x14ac:dyDescent="0.25">
      <c r="A16" s="12" t="s">
        <v>8</v>
      </c>
      <c r="B16" s="64" t="s">
        <v>128</v>
      </c>
      <c r="C16" s="64" t="s">
        <v>167</v>
      </c>
      <c r="D16" s="67"/>
      <c r="E16" s="64">
        <f t="shared" si="0"/>
        <v>2</v>
      </c>
      <c r="F16" s="64">
        <v>0.5</v>
      </c>
      <c r="G16" s="27">
        <f t="shared" si="1"/>
        <v>1</v>
      </c>
      <c r="H16" s="15" t="s">
        <v>432</v>
      </c>
    </row>
    <row r="17" spans="1:8" s="8" customFormat="1" ht="15.95" customHeight="1" x14ac:dyDescent="0.25">
      <c r="A17" s="12" t="s">
        <v>9</v>
      </c>
      <c r="B17" s="64" t="s">
        <v>128</v>
      </c>
      <c r="C17" s="64" t="s">
        <v>166</v>
      </c>
      <c r="D17" s="67"/>
      <c r="E17" s="64">
        <f t="shared" si="0"/>
        <v>2</v>
      </c>
      <c r="F17" s="64"/>
      <c r="G17" s="27">
        <f t="shared" si="1"/>
        <v>2</v>
      </c>
      <c r="H17" s="15" t="s">
        <v>515</v>
      </c>
    </row>
    <row r="18" spans="1:8" ht="15.95" customHeight="1" x14ac:dyDescent="0.25">
      <c r="A18" s="12" t="s">
        <v>10</v>
      </c>
      <c r="B18" s="64" t="s">
        <v>128</v>
      </c>
      <c r="C18" s="64" t="s">
        <v>167</v>
      </c>
      <c r="D18" s="67" t="s">
        <v>522</v>
      </c>
      <c r="E18" s="64">
        <f t="shared" si="0"/>
        <v>2</v>
      </c>
      <c r="F18" s="64">
        <v>0.5</v>
      </c>
      <c r="G18" s="27">
        <f t="shared" si="1"/>
        <v>1</v>
      </c>
      <c r="H18" s="15" t="s">
        <v>521</v>
      </c>
    </row>
    <row r="19" spans="1:8" s="7" customFormat="1" ht="15.95" customHeight="1" x14ac:dyDescent="0.25">
      <c r="A19" s="12" t="s">
        <v>11</v>
      </c>
      <c r="B19" s="64" t="s">
        <v>128</v>
      </c>
      <c r="C19" s="64" t="s">
        <v>167</v>
      </c>
      <c r="D19" s="67"/>
      <c r="E19" s="64">
        <f t="shared" si="0"/>
        <v>2</v>
      </c>
      <c r="F19" s="64">
        <v>0.5</v>
      </c>
      <c r="G19" s="27">
        <f t="shared" si="1"/>
        <v>1</v>
      </c>
      <c r="H19" s="15" t="s">
        <v>437</v>
      </c>
    </row>
    <row r="20" spans="1:8" s="7" customFormat="1" ht="15.95" customHeight="1" x14ac:dyDescent="0.25">
      <c r="A20" s="12" t="s">
        <v>12</v>
      </c>
      <c r="B20" s="64" t="s">
        <v>128</v>
      </c>
      <c r="C20" s="64" t="s">
        <v>166</v>
      </c>
      <c r="D20" s="67"/>
      <c r="E20" s="64">
        <f t="shared" si="0"/>
        <v>2</v>
      </c>
      <c r="F20" s="64"/>
      <c r="G20" s="27">
        <f t="shared" si="1"/>
        <v>2</v>
      </c>
      <c r="H20" s="15" t="s">
        <v>440</v>
      </c>
    </row>
    <row r="21" spans="1:8" s="7" customFormat="1" ht="15.95" customHeight="1" x14ac:dyDescent="0.25">
      <c r="A21" s="12" t="s">
        <v>13</v>
      </c>
      <c r="B21" s="64" t="s">
        <v>128</v>
      </c>
      <c r="C21" s="64" t="s">
        <v>167</v>
      </c>
      <c r="D21" s="67"/>
      <c r="E21" s="64">
        <f t="shared" si="0"/>
        <v>2</v>
      </c>
      <c r="F21" s="64">
        <v>0.5</v>
      </c>
      <c r="G21" s="27">
        <f t="shared" si="1"/>
        <v>1</v>
      </c>
      <c r="H21" s="15" t="s">
        <v>442</v>
      </c>
    </row>
    <row r="22" spans="1:8" s="8" customFormat="1" ht="15.95" customHeight="1" x14ac:dyDescent="0.25">
      <c r="A22" s="12" t="s">
        <v>14</v>
      </c>
      <c r="B22" s="64" t="s">
        <v>128</v>
      </c>
      <c r="C22" s="64" t="s">
        <v>166</v>
      </c>
      <c r="D22" s="67"/>
      <c r="E22" s="64">
        <f t="shared" si="0"/>
        <v>2</v>
      </c>
      <c r="F22" s="64"/>
      <c r="G22" s="27">
        <f t="shared" si="1"/>
        <v>2</v>
      </c>
      <c r="H22" s="15" t="s">
        <v>445</v>
      </c>
    </row>
    <row r="23" spans="1:8" s="8" customFormat="1" ht="15.95" customHeight="1" x14ac:dyDescent="0.25">
      <c r="A23" s="12" t="s">
        <v>15</v>
      </c>
      <c r="B23" s="64" t="s">
        <v>128</v>
      </c>
      <c r="C23" s="64" t="s">
        <v>167</v>
      </c>
      <c r="D23" s="67"/>
      <c r="E23" s="64">
        <f t="shared" si="0"/>
        <v>2</v>
      </c>
      <c r="F23" s="64">
        <v>0.5</v>
      </c>
      <c r="G23" s="27">
        <f t="shared" si="1"/>
        <v>1</v>
      </c>
      <c r="H23" s="15" t="s">
        <v>448</v>
      </c>
    </row>
    <row r="24" spans="1:8" s="7" customFormat="1" ht="15.95" customHeight="1" x14ac:dyDescent="0.25">
      <c r="A24" s="12" t="s">
        <v>16</v>
      </c>
      <c r="B24" s="64" t="s">
        <v>128</v>
      </c>
      <c r="C24" s="64" t="s">
        <v>167</v>
      </c>
      <c r="D24" s="67"/>
      <c r="E24" s="64">
        <f t="shared" si="0"/>
        <v>2</v>
      </c>
      <c r="F24" s="64">
        <v>0.5</v>
      </c>
      <c r="G24" s="27">
        <f t="shared" si="1"/>
        <v>1</v>
      </c>
      <c r="H24" s="15" t="s">
        <v>451</v>
      </c>
    </row>
    <row r="25" spans="1:8" ht="15.95" customHeight="1" x14ac:dyDescent="0.25">
      <c r="A25" s="12" t="s">
        <v>17</v>
      </c>
      <c r="B25" s="64" t="s">
        <v>128</v>
      </c>
      <c r="C25" s="64" t="s">
        <v>167</v>
      </c>
      <c r="D25" s="67"/>
      <c r="E25" s="64">
        <f t="shared" si="0"/>
        <v>2</v>
      </c>
      <c r="F25" s="64">
        <v>0.5</v>
      </c>
      <c r="G25" s="27">
        <f t="shared" si="1"/>
        <v>1</v>
      </c>
      <c r="H25" s="15" t="s">
        <v>453</v>
      </c>
    </row>
    <row r="26" spans="1:8" ht="15.95" customHeight="1" x14ac:dyDescent="0.25">
      <c r="A26" s="12" t="s">
        <v>18</v>
      </c>
      <c r="B26" s="64" t="s">
        <v>128</v>
      </c>
      <c r="C26" s="64" t="s">
        <v>166</v>
      </c>
      <c r="D26" s="67"/>
      <c r="E26" s="64">
        <f t="shared" si="0"/>
        <v>2</v>
      </c>
      <c r="F26" s="64"/>
      <c r="G26" s="27">
        <f t="shared" si="1"/>
        <v>2</v>
      </c>
      <c r="H26" s="15" t="s">
        <v>455</v>
      </c>
    </row>
    <row r="27" spans="1:8" s="28" customFormat="1" ht="15.95" customHeight="1" x14ac:dyDescent="0.25">
      <c r="A27" s="11" t="s">
        <v>19</v>
      </c>
      <c r="B27" s="65"/>
      <c r="C27" s="65"/>
      <c r="D27" s="68"/>
      <c r="E27" s="66"/>
      <c r="F27" s="66"/>
      <c r="G27" s="24"/>
      <c r="H27" s="17"/>
    </row>
    <row r="28" spans="1:8" s="7" customFormat="1" ht="15.95" customHeight="1" x14ac:dyDescent="0.25">
      <c r="A28" s="12" t="s">
        <v>20</v>
      </c>
      <c r="B28" s="64" t="s">
        <v>128</v>
      </c>
      <c r="C28" s="64" t="s">
        <v>167</v>
      </c>
      <c r="D28" s="67"/>
      <c r="E28" s="64">
        <f t="shared" si="0"/>
        <v>2</v>
      </c>
      <c r="F28" s="64">
        <v>0.5</v>
      </c>
      <c r="G28" s="27">
        <f t="shared" si="1"/>
        <v>1</v>
      </c>
      <c r="H28" s="15" t="s">
        <v>207</v>
      </c>
    </row>
    <row r="29" spans="1:8" ht="15.95" customHeight="1" x14ac:dyDescent="0.25">
      <c r="A29" s="12" t="s">
        <v>21</v>
      </c>
      <c r="B29" s="64" t="s">
        <v>171</v>
      </c>
      <c r="C29" s="64" t="s">
        <v>167</v>
      </c>
      <c r="D29" s="67"/>
      <c r="E29" s="64">
        <f t="shared" si="0"/>
        <v>0</v>
      </c>
      <c r="F29" s="64">
        <v>0.5</v>
      </c>
      <c r="G29" s="27">
        <f t="shared" si="1"/>
        <v>0</v>
      </c>
      <c r="H29" s="15" t="s">
        <v>210</v>
      </c>
    </row>
    <row r="30" spans="1:8" ht="15.95" customHeight="1" x14ac:dyDescent="0.25">
      <c r="A30" s="12" t="s">
        <v>22</v>
      </c>
      <c r="B30" s="64" t="s">
        <v>128</v>
      </c>
      <c r="C30" s="64" t="s">
        <v>167</v>
      </c>
      <c r="D30" s="67"/>
      <c r="E30" s="64">
        <f t="shared" si="0"/>
        <v>2</v>
      </c>
      <c r="F30" s="64">
        <v>0.5</v>
      </c>
      <c r="G30" s="27">
        <f t="shared" si="1"/>
        <v>1</v>
      </c>
      <c r="H30" s="15" t="s">
        <v>213</v>
      </c>
    </row>
    <row r="31" spans="1:8" ht="15.95" customHeight="1" x14ac:dyDescent="0.25">
      <c r="A31" s="12" t="s">
        <v>23</v>
      </c>
      <c r="B31" s="64" t="s">
        <v>128</v>
      </c>
      <c r="C31" s="64" t="s">
        <v>167</v>
      </c>
      <c r="D31" s="67"/>
      <c r="E31" s="64">
        <f t="shared" si="0"/>
        <v>2</v>
      </c>
      <c r="F31" s="64">
        <v>0.5</v>
      </c>
      <c r="G31" s="27">
        <f t="shared" si="1"/>
        <v>1</v>
      </c>
      <c r="H31" s="18" t="s">
        <v>216</v>
      </c>
    </row>
    <row r="32" spans="1:8" ht="15.95" customHeight="1" x14ac:dyDescent="0.25">
      <c r="A32" s="12" t="s">
        <v>24</v>
      </c>
      <c r="B32" s="64" t="s">
        <v>129</v>
      </c>
      <c r="C32" s="64" t="s">
        <v>167</v>
      </c>
      <c r="D32" s="67"/>
      <c r="E32" s="64">
        <f t="shared" si="0"/>
        <v>0</v>
      </c>
      <c r="F32" s="64">
        <v>0.5</v>
      </c>
      <c r="G32" s="27">
        <f t="shared" si="1"/>
        <v>0</v>
      </c>
      <c r="H32" s="19" t="s">
        <v>218</v>
      </c>
    </row>
    <row r="33" spans="1:8" s="7" customFormat="1" ht="15.95" customHeight="1" x14ac:dyDescent="0.25">
      <c r="A33" s="12" t="s">
        <v>25</v>
      </c>
      <c r="B33" s="64" t="s">
        <v>171</v>
      </c>
      <c r="C33" s="64" t="s">
        <v>166</v>
      </c>
      <c r="D33" s="67"/>
      <c r="E33" s="64">
        <f t="shared" si="0"/>
        <v>0</v>
      </c>
      <c r="F33" s="64"/>
      <c r="G33" s="27">
        <f t="shared" si="1"/>
        <v>0</v>
      </c>
      <c r="H33" s="15" t="s">
        <v>220</v>
      </c>
    </row>
    <row r="34" spans="1:8" ht="15.95" customHeight="1" x14ac:dyDescent="0.25">
      <c r="A34" s="12" t="s">
        <v>26</v>
      </c>
      <c r="B34" s="64" t="s">
        <v>128</v>
      </c>
      <c r="C34" s="64" t="s">
        <v>166</v>
      </c>
      <c r="D34" s="67"/>
      <c r="E34" s="64">
        <f t="shared" si="0"/>
        <v>2</v>
      </c>
      <c r="F34" s="64"/>
      <c r="G34" s="27">
        <f t="shared" si="1"/>
        <v>2</v>
      </c>
      <c r="H34" s="15" t="s">
        <v>229</v>
      </c>
    </row>
    <row r="35" spans="1:8" ht="15.95" customHeight="1" x14ac:dyDescent="0.25">
      <c r="A35" s="12" t="s">
        <v>27</v>
      </c>
      <c r="B35" s="64" t="s">
        <v>171</v>
      </c>
      <c r="C35" s="64" t="s">
        <v>166</v>
      </c>
      <c r="D35" s="67"/>
      <c r="E35" s="64">
        <f t="shared" si="0"/>
        <v>0</v>
      </c>
      <c r="F35" s="64"/>
      <c r="G35" s="27">
        <f t="shared" si="1"/>
        <v>0</v>
      </c>
      <c r="H35" s="15" t="s">
        <v>231</v>
      </c>
    </row>
    <row r="36" spans="1:8" ht="15.95" customHeight="1" x14ac:dyDescent="0.25">
      <c r="A36" s="12" t="s">
        <v>28</v>
      </c>
      <c r="B36" s="64" t="s">
        <v>129</v>
      </c>
      <c r="C36" s="64" t="s">
        <v>167</v>
      </c>
      <c r="D36" s="67"/>
      <c r="E36" s="64">
        <f t="shared" si="0"/>
        <v>0</v>
      </c>
      <c r="F36" s="64">
        <v>0.5</v>
      </c>
      <c r="G36" s="27">
        <f t="shared" si="1"/>
        <v>0</v>
      </c>
      <c r="H36" s="19" t="s">
        <v>233</v>
      </c>
    </row>
    <row r="37" spans="1:8" ht="15.95" customHeight="1" x14ac:dyDescent="0.25">
      <c r="A37" s="12" t="s">
        <v>29</v>
      </c>
      <c r="B37" s="64" t="s">
        <v>128</v>
      </c>
      <c r="C37" s="64" t="s">
        <v>167</v>
      </c>
      <c r="D37" s="67"/>
      <c r="E37" s="64">
        <f t="shared" si="0"/>
        <v>2</v>
      </c>
      <c r="F37" s="64">
        <v>0.5</v>
      </c>
      <c r="G37" s="27">
        <f t="shared" si="1"/>
        <v>1</v>
      </c>
      <c r="H37" s="15" t="s">
        <v>235</v>
      </c>
    </row>
    <row r="38" spans="1:8" ht="15.95" customHeight="1" x14ac:dyDescent="0.25">
      <c r="A38" s="12" t="s">
        <v>30</v>
      </c>
      <c r="B38" s="64" t="s">
        <v>128</v>
      </c>
      <c r="C38" s="64" t="s">
        <v>167</v>
      </c>
      <c r="D38" s="67"/>
      <c r="E38" s="64">
        <f t="shared" si="0"/>
        <v>2</v>
      </c>
      <c r="F38" s="64">
        <v>0.5</v>
      </c>
      <c r="G38" s="27">
        <f t="shared" si="1"/>
        <v>1</v>
      </c>
      <c r="H38" s="15" t="s">
        <v>240</v>
      </c>
    </row>
    <row r="39" spans="1:8" s="28" customFormat="1" ht="15.95" customHeight="1" x14ac:dyDescent="0.25">
      <c r="A39" s="11" t="s">
        <v>31</v>
      </c>
      <c r="B39" s="65"/>
      <c r="C39" s="65"/>
      <c r="D39" s="68"/>
      <c r="E39" s="66"/>
      <c r="F39" s="66"/>
      <c r="G39" s="24"/>
      <c r="H39" s="17"/>
    </row>
    <row r="40" spans="1:8" s="8" customFormat="1" ht="15.95" customHeight="1" x14ac:dyDescent="0.25">
      <c r="A40" s="12" t="s">
        <v>32</v>
      </c>
      <c r="B40" s="64" t="s">
        <v>128</v>
      </c>
      <c r="C40" s="64" t="s">
        <v>166</v>
      </c>
      <c r="D40" s="67"/>
      <c r="E40" s="64">
        <f t="shared" si="0"/>
        <v>2</v>
      </c>
      <c r="F40" s="64"/>
      <c r="G40" s="27">
        <f t="shared" si="1"/>
        <v>2</v>
      </c>
      <c r="H40" s="15" t="s">
        <v>245</v>
      </c>
    </row>
    <row r="41" spans="1:8" s="8" customFormat="1" ht="15.95" customHeight="1" x14ac:dyDescent="0.25">
      <c r="A41" s="12" t="s">
        <v>33</v>
      </c>
      <c r="B41" s="64" t="s">
        <v>128</v>
      </c>
      <c r="C41" s="64" t="s">
        <v>166</v>
      </c>
      <c r="D41" s="67"/>
      <c r="E41" s="64">
        <f t="shared" si="0"/>
        <v>2</v>
      </c>
      <c r="F41" s="64"/>
      <c r="G41" s="27">
        <f t="shared" si="1"/>
        <v>2</v>
      </c>
      <c r="H41" s="15" t="s">
        <v>248</v>
      </c>
    </row>
    <row r="42" spans="1:8" ht="15.95" customHeight="1" x14ac:dyDescent="0.25">
      <c r="A42" s="12" t="s">
        <v>34</v>
      </c>
      <c r="B42" s="64" t="s">
        <v>128</v>
      </c>
      <c r="C42" s="64" t="s">
        <v>166</v>
      </c>
      <c r="D42" s="67"/>
      <c r="E42" s="64">
        <f t="shared" si="0"/>
        <v>2</v>
      </c>
      <c r="F42" s="64"/>
      <c r="G42" s="27">
        <f t="shared" si="1"/>
        <v>2</v>
      </c>
      <c r="H42" s="15" t="s">
        <v>250</v>
      </c>
    </row>
    <row r="43" spans="1:8" s="7" customFormat="1" ht="15.95" customHeight="1" x14ac:dyDescent="0.25">
      <c r="A43" s="12" t="s">
        <v>35</v>
      </c>
      <c r="B43" s="64" t="s">
        <v>128</v>
      </c>
      <c r="C43" s="64" t="s">
        <v>167</v>
      </c>
      <c r="D43" s="67"/>
      <c r="E43" s="64">
        <f t="shared" si="0"/>
        <v>2</v>
      </c>
      <c r="F43" s="64">
        <v>0.5</v>
      </c>
      <c r="G43" s="27">
        <f t="shared" si="1"/>
        <v>1</v>
      </c>
      <c r="H43" s="15" t="s">
        <v>253</v>
      </c>
    </row>
    <row r="44" spans="1:8" s="8" customFormat="1" ht="15.95" customHeight="1" x14ac:dyDescent="0.25">
      <c r="A44" s="12" t="s">
        <v>36</v>
      </c>
      <c r="B44" s="64" t="s">
        <v>128</v>
      </c>
      <c r="C44" s="64" t="s">
        <v>166</v>
      </c>
      <c r="D44" s="67"/>
      <c r="E44" s="64">
        <f t="shared" si="0"/>
        <v>2</v>
      </c>
      <c r="F44" s="64"/>
      <c r="G44" s="27">
        <f t="shared" si="1"/>
        <v>2</v>
      </c>
      <c r="H44" s="20" t="s">
        <v>496</v>
      </c>
    </row>
    <row r="45" spans="1:8" s="8" customFormat="1" ht="15.95" customHeight="1" x14ac:dyDescent="0.25">
      <c r="A45" s="12" t="s">
        <v>37</v>
      </c>
      <c r="B45" s="64" t="s">
        <v>128</v>
      </c>
      <c r="C45" s="64" t="s">
        <v>167</v>
      </c>
      <c r="D45" s="67"/>
      <c r="E45" s="64">
        <f t="shared" si="0"/>
        <v>2</v>
      </c>
      <c r="F45" s="64">
        <v>0.5</v>
      </c>
      <c r="G45" s="27">
        <f t="shared" si="1"/>
        <v>1</v>
      </c>
      <c r="H45" s="21" t="s">
        <v>257</v>
      </c>
    </row>
    <row r="46" spans="1:8" s="28" customFormat="1" ht="15.95" customHeight="1" x14ac:dyDescent="0.25">
      <c r="A46" s="11" t="s">
        <v>38</v>
      </c>
      <c r="B46" s="65"/>
      <c r="C46" s="65"/>
      <c r="D46" s="68"/>
      <c r="E46" s="66"/>
      <c r="F46" s="66"/>
      <c r="G46" s="24"/>
      <c r="H46" s="17"/>
    </row>
    <row r="47" spans="1:8" s="8" customFormat="1" ht="15.95" customHeight="1" x14ac:dyDescent="0.25">
      <c r="A47" s="12" t="s">
        <v>39</v>
      </c>
      <c r="B47" s="64" t="s">
        <v>128</v>
      </c>
      <c r="C47" s="64" t="s">
        <v>167</v>
      </c>
      <c r="D47" s="67"/>
      <c r="E47" s="64">
        <f t="shared" si="0"/>
        <v>2</v>
      </c>
      <c r="F47" s="64">
        <v>0.5</v>
      </c>
      <c r="G47" s="27">
        <f t="shared" si="1"/>
        <v>1</v>
      </c>
      <c r="H47" s="15" t="s">
        <v>359</v>
      </c>
    </row>
    <row r="48" spans="1:8" s="8" customFormat="1" ht="15.95" customHeight="1" x14ac:dyDescent="0.25">
      <c r="A48" s="12" t="s">
        <v>40</v>
      </c>
      <c r="B48" s="64" t="s">
        <v>129</v>
      </c>
      <c r="C48" s="64" t="s">
        <v>167</v>
      </c>
      <c r="D48" s="67"/>
      <c r="E48" s="64">
        <f t="shared" si="0"/>
        <v>0</v>
      </c>
      <c r="F48" s="64">
        <v>0.5</v>
      </c>
      <c r="G48" s="27">
        <f t="shared" si="1"/>
        <v>0</v>
      </c>
      <c r="H48" s="15" t="s">
        <v>365</v>
      </c>
    </row>
    <row r="49" spans="1:8" ht="15.95" customHeight="1" x14ac:dyDescent="0.25">
      <c r="A49" s="12" t="s">
        <v>41</v>
      </c>
      <c r="B49" s="64" t="s">
        <v>128</v>
      </c>
      <c r="C49" s="64" t="s">
        <v>167</v>
      </c>
      <c r="D49" s="67" t="s">
        <v>507</v>
      </c>
      <c r="E49" s="64">
        <f t="shared" si="0"/>
        <v>2</v>
      </c>
      <c r="F49" s="64">
        <v>0.5</v>
      </c>
      <c r="G49" s="27">
        <f t="shared" si="1"/>
        <v>1</v>
      </c>
      <c r="H49" s="15" t="s">
        <v>366</v>
      </c>
    </row>
    <row r="50" spans="1:8" ht="15.95" customHeight="1" x14ac:dyDescent="0.25">
      <c r="A50" s="12" t="s">
        <v>42</v>
      </c>
      <c r="B50" s="64" t="s">
        <v>128</v>
      </c>
      <c r="C50" s="64" t="s">
        <v>167</v>
      </c>
      <c r="D50" s="67"/>
      <c r="E50" s="64">
        <f t="shared" si="0"/>
        <v>2</v>
      </c>
      <c r="F50" s="64">
        <v>0.5</v>
      </c>
      <c r="G50" s="27">
        <f t="shared" si="1"/>
        <v>1</v>
      </c>
      <c r="H50" s="15" t="s">
        <v>370</v>
      </c>
    </row>
    <row r="51" spans="1:8" s="8" customFormat="1" ht="15.95" customHeight="1" x14ac:dyDescent="0.25">
      <c r="A51" s="12" t="s">
        <v>92</v>
      </c>
      <c r="B51" s="64" t="s">
        <v>129</v>
      </c>
      <c r="C51" s="64" t="s">
        <v>167</v>
      </c>
      <c r="D51" s="67"/>
      <c r="E51" s="64">
        <f t="shared" si="0"/>
        <v>0</v>
      </c>
      <c r="F51" s="64">
        <v>0.5</v>
      </c>
      <c r="G51" s="27">
        <f t="shared" si="1"/>
        <v>0</v>
      </c>
      <c r="H51" s="15" t="s">
        <v>372</v>
      </c>
    </row>
    <row r="52" spans="1:8" ht="15.95" customHeight="1" x14ac:dyDescent="0.25">
      <c r="A52" s="12" t="s">
        <v>43</v>
      </c>
      <c r="B52" s="64" t="s">
        <v>129</v>
      </c>
      <c r="C52" s="64" t="s">
        <v>167</v>
      </c>
      <c r="D52" s="64" t="s">
        <v>362</v>
      </c>
      <c r="E52" s="64">
        <f t="shared" si="0"/>
        <v>0</v>
      </c>
      <c r="F52" s="64"/>
      <c r="G52" s="27">
        <f t="shared" si="1"/>
        <v>0</v>
      </c>
      <c r="H52" s="18" t="s">
        <v>373</v>
      </c>
    </row>
    <row r="53" spans="1:8" ht="15.95" customHeight="1" x14ac:dyDescent="0.25">
      <c r="A53" s="12" t="s">
        <v>44</v>
      </c>
      <c r="B53" s="64" t="s">
        <v>128</v>
      </c>
      <c r="C53" s="64" t="s">
        <v>166</v>
      </c>
      <c r="D53" s="67"/>
      <c r="E53" s="64">
        <f t="shared" si="0"/>
        <v>2</v>
      </c>
      <c r="F53" s="64"/>
      <c r="G53" s="27">
        <f t="shared" si="1"/>
        <v>2</v>
      </c>
      <c r="H53" s="15" t="s">
        <v>374</v>
      </c>
    </row>
    <row r="54" spans="1:8" s="28" customFormat="1" ht="15.95" customHeight="1" x14ac:dyDescent="0.25">
      <c r="A54" s="11" t="s">
        <v>45</v>
      </c>
      <c r="B54" s="65"/>
      <c r="C54" s="65"/>
      <c r="D54" s="68"/>
      <c r="E54" s="66"/>
      <c r="F54" s="66"/>
      <c r="G54" s="24"/>
      <c r="H54" s="17"/>
    </row>
    <row r="55" spans="1:8" s="8" customFormat="1" ht="15.95" customHeight="1" x14ac:dyDescent="0.25">
      <c r="A55" s="12" t="s">
        <v>46</v>
      </c>
      <c r="B55" s="64" t="s">
        <v>128</v>
      </c>
      <c r="C55" s="64" t="s">
        <v>166</v>
      </c>
      <c r="D55" s="67"/>
      <c r="E55" s="64">
        <f t="shared" si="0"/>
        <v>2</v>
      </c>
      <c r="F55" s="64"/>
      <c r="G55" s="27">
        <f t="shared" si="1"/>
        <v>2</v>
      </c>
      <c r="H55" s="15" t="s">
        <v>379</v>
      </c>
    </row>
    <row r="56" spans="1:8" s="8" customFormat="1" ht="15.95" customHeight="1" x14ac:dyDescent="0.25">
      <c r="A56" s="12" t="s">
        <v>47</v>
      </c>
      <c r="B56" s="64" t="s">
        <v>129</v>
      </c>
      <c r="C56" s="64" t="s">
        <v>167</v>
      </c>
      <c r="D56" s="67"/>
      <c r="E56" s="64">
        <f t="shared" si="0"/>
        <v>0</v>
      </c>
      <c r="F56" s="64">
        <v>0.5</v>
      </c>
      <c r="G56" s="27">
        <f t="shared" si="1"/>
        <v>0</v>
      </c>
      <c r="H56" s="15" t="s">
        <v>380</v>
      </c>
    </row>
    <row r="57" spans="1:8" s="8" customFormat="1" ht="15.95" customHeight="1" x14ac:dyDescent="0.25">
      <c r="A57" s="12" t="s">
        <v>48</v>
      </c>
      <c r="B57" s="64" t="s">
        <v>171</v>
      </c>
      <c r="C57" s="64" t="s">
        <v>167</v>
      </c>
      <c r="D57" s="67"/>
      <c r="E57" s="64">
        <f t="shared" si="0"/>
        <v>0</v>
      </c>
      <c r="F57" s="64">
        <v>0.5</v>
      </c>
      <c r="G57" s="27">
        <f t="shared" si="1"/>
        <v>0</v>
      </c>
      <c r="H57" s="15" t="s">
        <v>383</v>
      </c>
    </row>
    <row r="58" spans="1:8" s="8" customFormat="1" ht="15.95" customHeight="1" x14ac:dyDescent="0.25">
      <c r="A58" s="12" t="s">
        <v>49</v>
      </c>
      <c r="B58" s="64" t="s">
        <v>129</v>
      </c>
      <c r="C58" s="64" t="s">
        <v>167</v>
      </c>
      <c r="D58" s="67"/>
      <c r="E58" s="64">
        <f t="shared" si="0"/>
        <v>0</v>
      </c>
      <c r="F58" s="64">
        <v>0.5</v>
      </c>
      <c r="G58" s="27">
        <f t="shared" si="1"/>
        <v>0</v>
      </c>
      <c r="H58" s="15" t="s">
        <v>385</v>
      </c>
    </row>
    <row r="59" spans="1:8" ht="15.95" customHeight="1" x14ac:dyDescent="0.25">
      <c r="A59" s="12" t="s">
        <v>50</v>
      </c>
      <c r="B59" s="64" t="s">
        <v>128</v>
      </c>
      <c r="C59" s="64" t="s">
        <v>166</v>
      </c>
      <c r="D59" s="67"/>
      <c r="E59" s="64">
        <f t="shared" si="0"/>
        <v>2</v>
      </c>
      <c r="F59" s="64"/>
      <c r="G59" s="27">
        <f t="shared" si="1"/>
        <v>2</v>
      </c>
      <c r="H59" s="15" t="s">
        <v>305</v>
      </c>
    </row>
    <row r="60" spans="1:8" s="8" customFormat="1" ht="15.95" customHeight="1" x14ac:dyDescent="0.25">
      <c r="A60" s="12" t="s">
        <v>51</v>
      </c>
      <c r="B60" s="64" t="s">
        <v>128</v>
      </c>
      <c r="C60" s="64" t="s">
        <v>167</v>
      </c>
      <c r="D60" s="67"/>
      <c r="E60" s="64">
        <f t="shared" si="0"/>
        <v>2</v>
      </c>
      <c r="F60" s="64">
        <v>0.5</v>
      </c>
      <c r="G60" s="27">
        <f t="shared" si="1"/>
        <v>1</v>
      </c>
      <c r="H60" s="15" t="s">
        <v>387</v>
      </c>
    </row>
    <row r="61" spans="1:8" s="8" customFormat="1" ht="15.95" customHeight="1" x14ac:dyDescent="0.25">
      <c r="A61" s="12" t="s">
        <v>52</v>
      </c>
      <c r="B61" s="64" t="s">
        <v>128</v>
      </c>
      <c r="C61" s="64" t="s">
        <v>166</v>
      </c>
      <c r="D61" s="67"/>
      <c r="E61" s="64">
        <f t="shared" si="0"/>
        <v>2</v>
      </c>
      <c r="F61" s="64"/>
      <c r="G61" s="27">
        <f t="shared" si="1"/>
        <v>2</v>
      </c>
      <c r="H61" s="15" t="s">
        <v>389</v>
      </c>
    </row>
    <row r="62" spans="1:8" s="8" customFormat="1" ht="15.95" customHeight="1" x14ac:dyDescent="0.25">
      <c r="A62" s="12" t="s">
        <v>53</v>
      </c>
      <c r="B62" s="64" t="s">
        <v>129</v>
      </c>
      <c r="C62" s="64" t="s">
        <v>167</v>
      </c>
      <c r="D62" s="67"/>
      <c r="E62" s="64">
        <f t="shared" si="0"/>
        <v>0</v>
      </c>
      <c r="F62" s="64">
        <v>0.5</v>
      </c>
      <c r="G62" s="27">
        <f t="shared" si="1"/>
        <v>0</v>
      </c>
      <c r="H62" s="22" t="s">
        <v>393</v>
      </c>
    </row>
    <row r="63" spans="1:8" s="8" customFormat="1" ht="15.95" customHeight="1" x14ac:dyDescent="0.25">
      <c r="A63" s="12" t="s">
        <v>54</v>
      </c>
      <c r="B63" s="64" t="s">
        <v>128</v>
      </c>
      <c r="C63" s="64" t="s">
        <v>166</v>
      </c>
      <c r="D63" s="67"/>
      <c r="E63" s="64">
        <f t="shared" si="0"/>
        <v>2</v>
      </c>
      <c r="F63" s="64"/>
      <c r="G63" s="27">
        <f t="shared" si="1"/>
        <v>2</v>
      </c>
      <c r="H63" s="15" t="s">
        <v>395</v>
      </c>
    </row>
    <row r="64" spans="1:8" s="8" customFormat="1" ht="15.95" customHeight="1" x14ac:dyDescent="0.25">
      <c r="A64" s="12" t="s">
        <v>55</v>
      </c>
      <c r="B64" s="64" t="s">
        <v>128</v>
      </c>
      <c r="C64" s="64" t="s">
        <v>166</v>
      </c>
      <c r="D64" s="67"/>
      <c r="E64" s="64">
        <f t="shared" si="0"/>
        <v>2</v>
      </c>
      <c r="F64" s="64"/>
      <c r="G64" s="27">
        <f t="shared" si="1"/>
        <v>2</v>
      </c>
      <c r="H64" s="15" t="s">
        <v>397</v>
      </c>
    </row>
    <row r="65" spans="1:8" ht="15.95" customHeight="1" x14ac:dyDescent="0.25">
      <c r="A65" s="12" t="s">
        <v>56</v>
      </c>
      <c r="B65" s="64" t="s">
        <v>128</v>
      </c>
      <c r="C65" s="64" t="s">
        <v>166</v>
      </c>
      <c r="D65" s="67"/>
      <c r="E65" s="64">
        <f t="shared" si="0"/>
        <v>2</v>
      </c>
      <c r="F65" s="64"/>
      <c r="G65" s="27">
        <f t="shared" si="1"/>
        <v>2</v>
      </c>
      <c r="H65" s="15" t="s">
        <v>401</v>
      </c>
    </row>
    <row r="66" spans="1:8" s="8" customFormat="1" ht="15.95" customHeight="1" x14ac:dyDescent="0.25">
      <c r="A66" s="12" t="s">
        <v>57</v>
      </c>
      <c r="B66" s="64" t="s">
        <v>129</v>
      </c>
      <c r="C66" s="64" t="s">
        <v>167</v>
      </c>
      <c r="D66" s="67"/>
      <c r="E66" s="64">
        <f t="shared" si="0"/>
        <v>0</v>
      </c>
      <c r="F66" s="64">
        <v>0.5</v>
      </c>
      <c r="G66" s="27">
        <f t="shared" si="1"/>
        <v>0</v>
      </c>
      <c r="H66" s="15" t="s">
        <v>405</v>
      </c>
    </row>
    <row r="67" spans="1:8" s="8" customFormat="1" ht="15.95" customHeight="1" x14ac:dyDescent="0.25">
      <c r="A67" s="12" t="s">
        <v>58</v>
      </c>
      <c r="B67" s="64" t="s">
        <v>128</v>
      </c>
      <c r="C67" s="64" t="s">
        <v>167</v>
      </c>
      <c r="D67" s="67"/>
      <c r="E67" s="64">
        <f t="shared" si="0"/>
        <v>2</v>
      </c>
      <c r="F67" s="64">
        <v>0.5</v>
      </c>
      <c r="G67" s="27">
        <f t="shared" si="1"/>
        <v>1</v>
      </c>
      <c r="H67" s="15" t="s">
        <v>407</v>
      </c>
    </row>
    <row r="68" spans="1:8" ht="15.95" customHeight="1" x14ac:dyDescent="0.25">
      <c r="A68" s="12" t="s">
        <v>59</v>
      </c>
      <c r="B68" s="64" t="s">
        <v>128</v>
      </c>
      <c r="C68" s="64" t="s">
        <v>166</v>
      </c>
      <c r="D68" s="67"/>
      <c r="E68" s="64">
        <f t="shared" si="0"/>
        <v>2</v>
      </c>
      <c r="F68" s="64"/>
      <c r="G68" s="27">
        <f t="shared" si="1"/>
        <v>2</v>
      </c>
      <c r="H68" s="19" t="s">
        <v>410</v>
      </c>
    </row>
    <row r="69" spans="1:8" s="28" customFormat="1" ht="15.95" customHeight="1" x14ac:dyDescent="0.25">
      <c r="A69" s="11" t="s">
        <v>60</v>
      </c>
      <c r="B69" s="65"/>
      <c r="C69" s="65"/>
      <c r="D69" s="68"/>
      <c r="E69" s="66"/>
      <c r="F69" s="66"/>
      <c r="G69" s="24"/>
      <c r="H69" s="17"/>
    </row>
    <row r="70" spans="1:8" s="8" customFormat="1" ht="15.95" customHeight="1" x14ac:dyDescent="0.25">
      <c r="A70" s="12" t="s">
        <v>61</v>
      </c>
      <c r="B70" s="64" t="s">
        <v>128</v>
      </c>
      <c r="C70" s="64" t="s">
        <v>167</v>
      </c>
      <c r="D70" s="67"/>
      <c r="E70" s="64">
        <f t="shared" si="0"/>
        <v>2</v>
      </c>
      <c r="F70" s="64">
        <v>0.5</v>
      </c>
      <c r="G70" s="27">
        <f t="shared" si="1"/>
        <v>1</v>
      </c>
      <c r="H70" s="15" t="s">
        <v>343</v>
      </c>
    </row>
    <row r="71" spans="1:8" ht="15.95" customHeight="1" x14ac:dyDescent="0.25">
      <c r="A71" s="12" t="s">
        <v>62</v>
      </c>
      <c r="B71" s="64" t="s">
        <v>128</v>
      </c>
      <c r="C71" s="64" t="s">
        <v>166</v>
      </c>
      <c r="D71" s="67"/>
      <c r="E71" s="64">
        <f t="shared" si="0"/>
        <v>2</v>
      </c>
      <c r="F71" s="64"/>
      <c r="G71" s="27">
        <f t="shared" si="1"/>
        <v>2</v>
      </c>
      <c r="H71" s="13" t="s">
        <v>346</v>
      </c>
    </row>
    <row r="72" spans="1:8" ht="15.95" customHeight="1" x14ac:dyDescent="0.25">
      <c r="A72" s="12" t="s">
        <v>63</v>
      </c>
      <c r="B72" s="64" t="s">
        <v>128</v>
      </c>
      <c r="C72" s="64" t="s">
        <v>166</v>
      </c>
      <c r="D72" s="67"/>
      <c r="E72" s="64">
        <f t="shared" si="0"/>
        <v>2</v>
      </c>
      <c r="F72" s="64"/>
      <c r="G72" s="27">
        <f t="shared" si="1"/>
        <v>2</v>
      </c>
      <c r="H72" s="15" t="s">
        <v>349</v>
      </c>
    </row>
    <row r="73" spans="1:8" s="8" customFormat="1" ht="15.95" customHeight="1" x14ac:dyDescent="0.25">
      <c r="A73" s="12" t="s">
        <v>64</v>
      </c>
      <c r="B73" s="64" t="s">
        <v>128</v>
      </c>
      <c r="C73" s="71" t="s">
        <v>166</v>
      </c>
      <c r="D73" s="67"/>
      <c r="E73" s="64">
        <f t="shared" si="0"/>
        <v>2</v>
      </c>
      <c r="F73" s="64"/>
      <c r="G73" s="27">
        <f t="shared" si="1"/>
        <v>2</v>
      </c>
      <c r="H73" s="15" t="s">
        <v>351</v>
      </c>
    </row>
    <row r="74" spans="1:8" s="8" customFormat="1" ht="15.95" customHeight="1" x14ac:dyDescent="0.25">
      <c r="A74" s="12" t="s">
        <v>65</v>
      </c>
      <c r="B74" s="64" t="s">
        <v>128</v>
      </c>
      <c r="C74" s="64" t="s">
        <v>166</v>
      </c>
      <c r="D74" s="67"/>
      <c r="E74" s="64">
        <f t="shared" ref="E74:E101" si="2">IF(B74="Да, опубликован",2,0)</f>
        <v>2</v>
      </c>
      <c r="F74" s="64"/>
      <c r="G74" s="27">
        <f t="shared" ref="G74:G101" si="3">E74*(1-F74)</f>
        <v>2</v>
      </c>
      <c r="H74" s="15" t="s">
        <v>354</v>
      </c>
    </row>
    <row r="75" spans="1:8" s="8" customFormat="1" ht="15.95" customHeight="1" x14ac:dyDescent="0.25">
      <c r="A75" s="12" t="s">
        <v>66</v>
      </c>
      <c r="B75" s="64" t="s">
        <v>128</v>
      </c>
      <c r="C75" s="64" t="s">
        <v>167</v>
      </c>
      <c r="D75" s="67"/>
      <c r="E75" s="64">
        <f t="shared" si="2"/>
        <v>2</v>
      </c>
      <c r="F75" s="64"/>
      <c r="G75" s="27">
        <f t="shared" si="3"/>
        <v>2</v>
      </c>
      <c r="H75" s="15" t="s">
        <v>358</v>
      </c>
    </row>
    <row r="76" spans="1:8" s="28" customFormat="1" ht="15.95" customHeight="1" x14ac:dyDescent="0.25">
      <c r="A76" s="11" t="s">
        <v>67</v>
      </c>
      <c r="B76" s="65"/>
      <c r="C76" s="65"/>
      <c r="D76" s="68"/>
      <c r="E76" s="66"/>
      <c r="F76" s="66"/>
      <c r="G76" s="24"/>
      <c r="H76" s="17"/>
    </row>
    <row r="77" spans="1:8" s="8" customFormat="1" ht="15.95" customHeight="1" x14ac:dyDescent="0.25">
      <c r="A77" s="12" t="s">
        <v>68</v>
      </c>
      <c r="B77" s="64" t="s">
        <v>128</v>
      </c>
      <c r="C77" s="64" t="s">
        <v>167</v>
      </c>
      <c r="D77" s="67"/>
      <c r="E77" s="64">
        <f t="shared" si="2"/>
        <v>2</v>
      </c>
      <c r="F77" s="64">
        <v>0.5</v>
      </c>
      <c r="G77" s="27">
        <f t="shared" si="3"/>
        <v>1</v>
      </c>
      <c r="H77" s="15" t="s">
        <v>263</v>
      </c>
    </row>
    <row r="78" spans="1:8" s="8" customFormat="1" ht="15.95" customHeight="1" x14ac:dyDescent="0.25">
      <c r="A78" s="12" t="s">
        <v>69</v>
      </c>
      <c r="B78" s="64" t="s">
        <v>128</v>
      </c>
      <c r="C78" s="64" t="s">
        <v>166</v>
      </c>
      <c r="D78" s="67"/>
      <c r="E78" s="64">
        <f t="shared" si="2"/>
        <v>2</v>
      </c>
      <c r="F78" s="64"/>
      <c r="G78" s="27">
        <f t="shared" si="3"/>
        <v>2</v>
      </c>
      <c r="H78" s="15" t="s">
        <v>269</v>
      </c>
    </row>
    <row r="79" spans="1:8" s="8" customFormat="1" ht="15.95" customHeight="1" x14ac:dyDescent="0.25">
      <c r="A79" s="12" t="s">
        <v>70</v>
      </c>
      <c r="B79" s="64" t="s">
        <v>128</v>
      </c>
      <c r="C79" s="64" t="s">
        <v>166</v>
      </c>
      <c r="D79" s="67"/>
      <c r="E79" s="64">
        <f t="shared" si="2"/>
        <v>2</v>
      </c>
      <c r="F79" s="64"/>
      <c r="G79" s="27">
        <f t="shared" si="3"/>
        <v>2</v>
      </c>
      <c r="H79" s="15" t="s">
        <v>271</v>
      </c>
    </row>
    <row r="80" spans="1:8" s="8" customFormat="1" ht="15.95" customHeight="1" x14ac:dyDescent="0.25">
      <c r="A80" s="12" t="s">
        <v>71</v>
      </c>
      <c r="B80" s="64" t="s">
        <v>128</v>
      </c>
      <c r="C80" s="64" t="s">
        <v>167</v>
      </c>
      <c r="D80" s="67"/>
      <c r="E80" s="64">
        <f t="shared" si="2"/>
        <v>2</v>
      </c>
      <c r="F80" s="64">
        <v>0.5</v>
      </c>
      <c r="G80" s="27">
        <f t="shared" si="3"/>
        <v>1</v>
      </c>
      <c r="H80" s="15" t="s">
        <v>276</v>
      </c>
    </row>
    <row r="81" spans="1:8" ht="15.95" customHeight="1" x14ac:dyDescent="0.25">
      <c r="A81" s="12" t="s">
        <v>72</v>
      </c>
      <c r="B81" s="64" t="s">
        <v>128</v>
      </c>
      <c r="C81" s="64" t="s">
        <v>166</v>
      </c>
      <c r="D81" s="67"/>
      <c r="E81" s="64">
        <f t="shared" si="2"/>
        <v>2</v>
      </c>
      <c r="F81" s="64"/>
      <c r="G81" s="27">
        <f t="shared" si="3"/>
        <v>2</v>
      </c>
      <c r="H81" s="23" t="s">
        <v>279</v>
      </c>
    </row>
    <row r="82" spans="1:8" s="8" customFormat="1" ht="15.95" customHeight="1" x14ac:dyDescent="0.25">
      <c r="A82" s="12" t="s">
        <v>73</v>
      </c>
      <c r="B82" s="64" t="s">
        <v>129</v>
      </c>
      <c r="C82" s="64" t="s">
        <v>166</v>
      </c>
      <c r="D82" s="67"/>
      <c r="E82" s="64">
        <f t="shared" si="2"/>
        <v>0</v>
      </c>
      <c r="F82" s="64"/>
      <c r="G82" s="27">
        <f t="shared" si="3"/>
        <v>0</v>
      </c>
      <c r="H82" s="15" t="s">
        <v>282</v>
      </c>
    </row>
    <row r="83" spans="1:8" ht="15.95" customHeight="1" x14ac:dyDescent="0.25">
      <c r="A83" s="12" t="s">
        <v>74</v>
      </c>
      <c r="B83" s="64" t="s">
        <v>128</v>
      </c>
      <c r="C83" s="64" t="s">
        <v>166</v>
      </c>
      <c r="D83" s="67"/>
      <c r="E83" s="64">
        <f t="shared" si="2"/>
        <v>2</v>
      </c>
      <c r="F83" s="64"/>
      <c r="G83" s="27">
        <f t="shared" si="3"/>
        <v>2</v>
      </c>
      <c r="H83" s="15" t="s">
        <v>284</v>
      </c>
    </row>
    <row r="84" spans="1:8" s="7" customFormat="1" ht="15.95" customHeight="1" x14ac:dyDescent="0.25">
      <c r="A84" s="12" t="s">
        <v>75</v>
      </c>
      <c r="B84" s="64" t="s">
        <v>128</v>
      </c>
      <c r="C84" s="64" t="s">
        <v>166</v>
      </c>
      <c r="D84" s="67"/>
      <c r="E84" s="64">
        <f t="shared" si="2"/>
        <v>2</v>
      </c>
      <c r="F84" s="64"/>
      <c r="G84" s="27">
        <f t="shared" si="3"/>
        <v>2</v>
      </c>
      <c r="H84" s="15" t="s">
        <v>486</v>
      </c>
    </row>
    <row r="85" spans="1:8" s="8" customFormat="1" ht="15.95" customHeight="1" x14ac:dyDescent="0.25">
      <c r="A85" s="12" t="s">
        <v>76</v>
      </c>
      <c r="B85" s="64" t="s">
        <v>129</v>
      </c>
      <c r="C85" s="64" t="s">
        <v>166</v>
      </c>
      <c r="D85" s="67"/>
      <c r="E85" s="64">
        <f t="shared" si="2"/>
        <v>0</v>
      </c>
      <c r="F85" s="64"/>
      <c r="G85" s="27">
        <f t="shared" si="3"/>
        <v>0</v>
      </c>
      <c r="H85" s="15" t="s">
        <v>289</v>
      </c>
    </row>
    <row r="86" spans="1:8" ht="15.95" customHeight="1" x14ac:dyDescent="0.25">
      <c r="A86" s="12" t="s">
        <v>77</v>
      </c>
      <c r="B86" s="64" t="s">
        <v>128</v>
      </c>
      <c r="C86" s="64" t="s">
        <v>167</v>
      </c>
      <c r="D86" s="67"/>
      <c r="E86" s="64">
        <f t="shared" si="2"/>
        <v>2</v>
      </c>
      <c r="F86" s="64">
        <v>0.5</v>
      </c>
      <c r="G86" s="27">
        <f t="shared" si="3"/>
        <v>1</v>
      </c>
      <c r="H86" s="23" t="s">
        <v>292</v>
      </c>
    </row>
    <row r="87" spans="1:8" s="8" customFormat="1" ht="15.95" customHeight="1" x14ac:dyDescent="0.25">
      <c r="A87" s="12" t="s">
        <v>78</v>
      </c>
      <c r="B87" s="64" t="s">
        <v>128</v>
      </c>
      <c r="C87" s="64" t="s">
        <v>166</v>
      </c>
      <c r="D87" s="67"/>
      <c r="E87" s="64">
        <f t="shared" si="2"/>
        <v>2</v>
      </c>
      <c r="F87" s="64"/>
      <c r="G87" s="27">
        <f t="shared" si="3"/>
        <v>2</v>
      </c>
      <c r="H87" s="15" t="s">
        <v>294</v>
      </c>
    </row>
    <row r="88" spans="1:8" s="8" customFormat="1" ht="15.95" customHeight="1" x14ac:dyDescent="0.25">
      <c r="A88" s="12" t="s">
        <v>79</v>
      </c>
      <c r="B88" s="64" t="s">
        <v>128</v>
      </c>
      <c r="C88" s="64" t="s">
        <v>166</v>
      </c>
      <c r="D88" s="67"/>
      <c r="E88" s="64">
        <f t="shared" si="2"/>
        <v>2</v>
      </c>
      <c r="F88" s="64"/>
      <c r="G88" s="27">
        <f t="shared" si="3"/>
        <v>2</v>
      </c>
      <c r="H88" s="15" t="s">
        <v>298</v>
      </c>
    </row>
    <row r="89" spans="1:8" s="28" customFormat="1" ht="15.95" customHeight="1" x14ac:dyDescent="0.25">
      <c r="A89" s="11" t="s">
        <v>80</v>
      </c>
      <c r="B89" s="65"/>
      <c r="C89" s="65"/>
      <c r="D89" s="68"/>
      <c r="E89" s="66"/>
      <c r="F89" s="66"/>
      <c r="G89" s="24"/>
      <c r="H89" s="17"/>
    </row>
    <row r="90" spans="1:8" s="8" customFormat="1" ht="15.95" customHeight="1" x14ac:dyDescent="0.25">
      <c r="A90" s="12" t="s">
        <v>81</v>
      </c>
      <c r="B90" s="64" t="s">
        <v>128</v>
      </c>
      <c r="C90" s="64" t="s">
        <v>167</v>
      </c>
      <c r="D90" s="67"/>
      <c r="E90" s="64">
        <f t="shared" si="2"/>
        <v>2</v>
      </c>
      <c r="F90" s="64">
        <v>0.5</v>
      </c>
      <c r="G90" s="27">
        <f t="shared" si="3"/>
        <v>1</v>
      </c>
      <c r="H90" s="15" t="s">
        <v>308</v>
      </c>
    </row>
    <row r="91" spans="1:8" s="8" customFormat="1" ht="15.95" customHeight="1" x14ac:dyDescent="0.25">
      <c r="A91" s="12" t="s">
        <v>82</v>
      </c>
      <c r="B91" s="64" t="s">
        <v>128</v>
      </c>
      <c r="C91" s="64" t="s">
        <v>166</v>
      </c>
      <c r="D91" s="67"/>
      <c r="E91" s="64">
        <f t="shared" si="2"/>
        <v>2</v>
      </c>
      <c r="F91" s="64"/>
      <c r="G91" s="27">
        <f t="shared" si="3"/>
        <v>2</v>
      </c>
      <c r="H91" s="15" t="s">
        <v>311</v>
      </c>
    </row>
    <row r="92" spans="1:8" ht="15.95" customHeight="1" x14ac:dyDescent="0.25">
      <c r="A92" s="12" t="s">
        <v>83</v>
      </c>
      <c r="B92" s="64" t="s">
        <v>129</v>
      </c>
      <c r="C92" s="64" t="s">
        <v>167</v>
      </c>
      <c r="D92" s="67"/>
      <c r="E92" s="64">
        <f t="shared" si="2"/>
        <v>0</v>
      </c>
      <c r="F92" s="64">
        <v>0.5</v>
      </c>
      <c r="G92" s="27">
        <f t="shared" si="3"/>
        <v>0</v>
      </c>
      <c r="H92" s="15" t="s">
        <v>313</v>
      </c>
    </row>
    <row r="93" spans="1:8" ht="15.95" customHeight="1" x14ac:dyDescent="0.25">
      <c r="A93" s="12" t="s">
        <v>84</v>
      </c>
      <c r="B93" s="64" t="s">
        <v>128</v>
      </c>
      <c r="C93" s="64" t="s">
        <v>166</v>
      </c>
      <c r="D93" s="67"/>
      <c r="E93" s="64">
        <f t="shared" si="2"/>
        <v>2</v>
      </c>
      <c r="F93" s="64"/>
      <c r="G93" s="27">
        <f t="shared" si="3"/>
        <v>2</v>
      </c>
      <c r="H93" s="15" t="s">
        <v>316</v>
      </c>
    </row>
    <row r="94" spans="1:8" ht="15.95" customHeight="1" x14ac:dyDescent="0.25">
      <c r="A94" s="12" t="s">
        <v>85</v>
      </c>
      <c r="B94" s="64" t="s">
        <v>128</v>
      </c>
      <c r="C94" s="64" t="s">
        <v>166</v>
      </c>
      <c r="D94" s="67"/>
      <c r="E94" s="64">
        <f t="shared" si="2"/>
        <v>2</v>
      </c>
      <c r="F94" s="64"/>
      <c r="G94" s="27">
        <f t="shared" si="3"/>
        <v>2</v>
      </c>
      <c r="H94" s="15" t="s">
        <v>322</v>
      </c>
    </row>
    <row r="95" spans="1:8" s="8" customFormat="1" ht="15.95" customHeight="1" x14ac:dyDescent="0.25">
      <c r="A95" s="12" t="s">
        <v>86</v>
      </c>
      <c r="B95" s="64" t="s">
        <v>128</v>
      </c>
      <c r="C95" s="64" t="s">
        <v>167</v>
      </c>
      <c r="D95" s="67"/>
      <c r="E95" s="64">
        <f t="shared" si="2"/>
        <v>2</v>
      </c>
      <c r="F95" s="64">
        <v>0.5</v>
      </c>
      <c r="G95" s="27">
        <f t="shared" si="3"/>
        <v>1</v>
      </c>
      <c r="H95" s="15" t="s">
        <v>326</v>
      </c>
    </row>
    <row r="96" spans="1:8" s="8" customFormat="1" ht="15.95" customHeight="1" x14ac:dyDescent="0.25">
      <c r="A96" s="12" t="s">
        <v>87</v>
      </c>
      <c r="B96" s="64" t="s">
        <v>128</v>
      </c>
      <c r="C96" s="64" t="s">
        <v>167</v>
      </c>
      <c r="D96" s="67"/>
      <c r="E96" s="64">
        <f t="shared" si="2"/>
        <v>2</v>
      </c>
      <c r="F96" s="64">
        <v>0.5</v>
      </c>
      <c r="G96" s="27">
        <f t="shared" si="3"/>
        <v>1</v>
      </c>
      <c r="H96" s="19" t="s">
        <v>328</v>
      </c>
    </row>
    <row r="97" spans="1:8" s="8" customFormat="1" ht="15.95" customHeight="1" x14ac:dyDescent="0.25">
      <c r="A97" s="12" t="s">
        <v>88</v>
      </c>
      <c r="B97" s="64" t="s">
        <v>128</v>
      </c>
      <c r="C97" s="64" t="s">
        <v>166</v>
      </c>
      <c r="D97" s="67"/>
      <c r="E97" s="64">
        <f t="shared" si="2"/>
        <v>2</v>
      </c>
      <c r="F97" s="64"/>
      <c r="G97" s="27">
        <f t="shared" si="3"/>
        <v>2</v>
      </c>
      <c r="H97" s="13" t="s">
        <v>332</v>
      </c>
    </row>
    <row r="98" spans="1:8" s="8" customFormat="1" ht="15.95" customHeight="1" x14ac:dyDescent="0.25">
      <c r="A98" s="12" t="s">
        <v>89</v>
      </c>
      <c r="B98" s="64" t="s">
        <v>128</v>
      </c>
      <c r="C98" s="64" t="s">
        <v>167</v>
      </c>
      <c r="D98" s="67"/>
      <c r="E98" s="64">
        <f t="shared" si="2"/>
        <v>2</v>
      </c>
      <c r="F98" s="64">
        <v>0.5</v>
      </c>
      <c r="G98" s="27">
        <f t="shared" si="3"/>
        <v>1</v>
      </c>
      <c r="H98" s="15" t="s">
        <v>335</v>
      </c>
    </row>
    <row r="99" spans="1:8" s="28" customFormat="1" ht="15.95" customHeight="1" x14ac:dyDescent="0.25">
      <c r="A99" s="11" t="s">
        <v>107</v>
      </c>
      <c r="B99" s="77"/>
      <c r="C99" s="77"/>
      <c r="D99" s="78"/>
      <c r="E99" s="66"/>
      <c r="F99" s="79"/>
      <c r="G99" s="24"/>
      <c r="H99" s="79"/>
    </row>
    <row r="100" spans="1:8" ht="15.95" customHeight="1" x14ac:dyDescent="0.25">
      <c r="A100" s="12" t="s">
        <v>108</v>
      </c>
      <c r="B100" s="80" t="s">
        <v>129</v>
      </c>
      <c r="C100" s="80" t="s">
        <v>166</v>
      </c>
      <c r="D100" s="81"/>
      <c r="E100" s="64">
        <f t="shared" si="2"/>
        <v>0</v>
      </c>
      <c r="F100" s="82"/>
      <c r="G100" s="27">
        <f t="shared" si="3"/>
        <v>0</v>
      </c>
      <c r="H100" s="82" t="s">
        <v>337</v>
      </c>
    </row>
    <row r="101" spans="1:8" ht="15.95" customHeight="1" x14ac:dyDescent="0.25">
      <c r="A101" s="12" t="s">
        <v>109</v>
      </c>
      <c r="B101" s="80" t="s">
        <v>129</v>
      </c>
      <c r="C101" s="80" t="s">
        <v>167</v>
      </c>
      <c r="D101" s="80" t="s">
        <v>525</v>
      </c>
      <c r="E101" s="64">
        <f t="shared" si="2"/>
        <v>0</v>
      </c>
      <c r="F101" s="82"/>
      <c r="G101" s="27">
        <f t="shared" si="3"/>
        <v>0</v>
      </c>
      <c r="H101" s="82" t="s">
        <v>460</v>
      </c>
    </row>
    <row r="102" spans="1:8" x14ac:dyDescent="0.25">
      <c r="B102" s="3" t="s">
        <v>97</v>
      </c>
    </row>
    <row r="103" spans="1:8" x14ac:dyDescent="0.25">
      <c r="A103" s="4"/>
      <c r="B103" s="4"/>
      <c r="C103" s="4"/>
      <c r="D103" s="4"/>
      <c r="E103" s="4"/>
      <c r="F103" s="4"/>
      <c r="G103" s="6"/>
    </row>
    <row r="110" spans="1:8" x14ac:dyDescent="0.25">
      <c r="A110" s="4"/>
      <c r="B110" s="4"/>
      <c r="C110" s="4"/>
      <c r="D110" s="4"/>
      <c r="E110" s="4"/>
      <c r="F110" s="4"/>
      <c r="G110" s="6"/>
    </row>
    <row r="114" spans="1:7" x14ac:dyDescent="0.25">
      <c r="A114" s="4"/>
      <c r="B114" s="4"/>
      <c r="C114" s="4"/>
      <c r="D114" s="4"/>
      <c r="E114" s="4"/>
      <c r="F114" s="4"/>
      <c r="G114" s="6"/>
    </row>
    <row r="117" spans="1:7" x14ac:dyDescent="0.25">
      <c r="A117" s="4"/>
      <c r="B117" s="4"/>
      <c r="C117" s="4"/>
      <c r="D117" s="4"/>
      <c r="E117" s="4"/>
      <c r="F117" s="4"/>
      <c r="G117" s="6"/>
    </row>
    <row r="121" spans="1:7" x14ac:dyDescent="0.25">
      <c r="A121" s="4"/>
      <c r="B121" s="4"/>
      <c r="C121" s="4"/>
      <c r="D121" s="4"/>
      <c r="E121" s="4"/>
      <c r="F121" s="4"/>
      <c r="G121" s="6"/>
    </row>
    <row r="124" spans="1:7" x14ac:dyDescent="0.25">
      <c r="A124" s="4"/>
      <c r="B124" s="4"/>
      <c r="C124" s="4"/>
      <c r="D124" s="4"/>
      <c r="E124" s="4"/>
      <c r="F124" s="4"/>
      <c r="G124" s="6"/>
    </row>
    <row r="128" spans="1:7" x14ac:dyDescent="0.25">
      <c r="A128" s="4"/>
      <c r="B128" s="4"/>
      <c r="C128" s="4"/>
      <c r="D128" s="4"/>
      <c r="E128" s="4"/>
      <c r="F128" s="4"/>
      <c r="G128" s="6"/>
    </row>
  </sheetData>
  <autoFilter ref="A8:H8"/>
  <mergeCells count="11">
    <mergeCell ref="A1:H1"/>
    <mergeCell ref="E4:G4"/>
    <mergeCell ref="E5:E7"/>
    <mergeCell ref="F5:F7"/>
    <mergeCell ref="G5:G7"/>
    <mergeCell ref="D4:D7"/>
    <mergeCell ref="A4:A7"/>
    <mergeCell ref="H4:H7"/>
    <mergeCell ref="A3:H3"/>
    <mergeCell ref="C4:C7"/>
    <mergeCell ref="A2:H2"/>
  </mergeCells>
  <dataValidations count="2">
    <dataValidation type="list" allowBlank="1" showInputMessage="1" showErrorMessage="1" sqref="B8:B101 C8">
      <formula1>$B$5:$B$7</formula1>
    </dataValidation>
    <dataValidation type="list" allowBlank="1" showInputMessage="1" showErrorMessage="1" sqref="F8:F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</dataValidations>
  <hyperlinks>
    <hyperlink ref="H37" r:id="rId1"/>
    <hyperlink ref="H73" r:id="rId2"/>
    <hyperlink ref="H29" r:id="rId3"/>
    <hyperlink ref="H47" r:id="rId4"/>
    <hyperlink ref="H52" r:id="rId5"/>
    <hyperlink ref="H74" r:id="rId6"/>
    <hyperlink ref="H42" r:id="rId7"/>
    <hyperlink ref="H22" r:id="rId8"/>
    <hyperlink ref="H59" r:id="rId9"/>
    <hyperlink ref="H49" r:id="rId10"/>
    <hyperlink ref="H25" r:id="rId11"/>
    <hyperlink ref="H82" r:id="rId12"/>
    <hyperlink ref="H17" r:id="rId13"/>
  </hyperlinks>
  <pageMargins left="0.70866141732283472" right="0.70866141732283472" top="0.74803149606299213" bottom="0.74803149606299213" header="0.31496062992125984" footer="0.31496062992125984"/>
  <pageSetup paperSize="9" scale="74" fitToHeight="3" orientation="landscape" r:id="rId14"/>
  <headerFooter>
    <oddFooter>&amp;C&amp;"Times New Roman,обычный"&amp;8&amp;P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topLeftCell="B1" zoomScaleNormal="100" workbookViewId="0">
      <pane ySplit="16" topLeftCell="A86" activePane="bottomLeft" state="frozen"/>
      <selection pane="bottomLeft" activeCell="N97" sqref="N97"/>
    </sheetView>
  </sheetViews>
  <sheetFormatPr defaultRowHeight="15" x14ac:dyDescent="0.25"/>
  <cols>
    <col min="1" max="1" width="33.42578125" style="3" customWidth="1"/>
    <col min="2" max="2" width="50" style="3" customWidth="1"/>
    <col min="3" max="6" width="12.7109375" style="3" customWidth="1"/>
    <col min="7" max="7" width="18.7109375" style="3" customWidth="1"/>
    <col min="8" max="9" width="16.7109375" style="3" customWidth="1"/>
    <col min="10" max="10" width="7.7109375" style="3" customWidth="1"/>
    <col min="11" max="11" width="9.7109375" style="3" customWidth="1"/>
    <col min="12" max="12" width="10.7109375" style="3" customWidth="1"/>
    <col min="13" max="13" width="7.7109375" style="5" customWidth="1"/>
    <col min="14" max="14" width="45.7109375" style="2" customWidth="1"/>
  </cols>
  <sheetData>
    <row r="1" spans="1:14" s="1" customFormat="1" ht="29.25" customHeight="1" x14ac:dyDescent="0.2">
      <c r="A1" s="100" t="s">
        <v>155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s="1" customFormat="1" ht="12.95" customHeight="1" x14ac:dyDescent="0.2">
      <c r="A2" s="121" t="s">
        <v>471</v>
      </c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</row>
    <row r="3" spans="1:14" s="1" customFormat="1" ht="12.95" customHeight="1" x14ac:dyDescent="0.2">
      <c r="A3" s="118" t="s">
        <v>131</v>
      </c>
      <c r="B3" s="118"/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118"/>
      <c r="N3" s="118"/>
    </row>
    <row r="4" spans="1:14" s="1" customFormat="1" ht="12.95" customHeight="1" x14ac:dyDescent="0.2">
      <c r="A4" s="118" t="s">
        <v>132</v>
      </c>
      <c r="B4" s="118"/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</row>
    <row r="5" spans="1:14" s="1" customFormat="1" ht="12.95" customHeight="1" x14ac:dyDescent="0.2">
      <c r="A5" s="118" t="s">
        <v>133</v>
      </c>
      <c r="B5" s="118"/>
      <c r="C5" s="118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spans="1:14" s="1" customFormat="1" ht="24.95" customHeight="1" x14ac:dyDescent="0.2">
      <c r="A6" s="118" t="s">
        <v>134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</row>
    <row r="7" spans="1:14" s="1" customFormat="1" ht="12.95" customHeight="1" x14ac:dyDescent="0.2">
      <c r="A7" s="118" t="s">
        <v>135</v>
      </c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8"/>
      <c r="M7" s="118"/>
      <c r="N7" s="118"/>
    </row>
    <row r="8" spans="1:14" s="1" customFormat="1" ht="24.95" customHeight="1" x14ac:dyDescent="0.2">
      <c r="A8" s="118" t="s">
        <v>136</v>
      </c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8"/>
      <c r="M8" s="118"/>
      <c r="N8" s="118"/>
    </row>
    <row r="9" spans="1:14" ht="71.25" customHeight="1" x14ac:dyDescent="0.25">
      <c r="A9" s="105" t="s">
        <v>110</v>
      </c>
      <c r="B9" s="9" t="s">
        <v>156</v>
      </c>
      <c r="C9" s="102" t="s">
        <v>461</v>
      </c>
      <c r="D9" s="119"/>
      <c r="E9" s="119"/>
      <c r="F9" s="120"/>
      <c r="G9" s="105" t="s">
        <v>111</v>
      </c>
      <c r="H9" s="105" t="s">
        <v>224</v>
      </c>
      <c r="I9" s="105" t="s">
        <v>112</v>
      </c>
      <c r="J9" s="102" t="s">
        <v>120</v>
      </c>
      <c r="K9" s="103"/>
      <c r="L9" s="103"/>
      <c r="M9" s="104"/>
      <c r="N9" s="105" t="s">
        <v>96</v>
      </c>
    </row>
    <row r="10" spans="1:14" ht="14.1" customHeight="1" x14ac:dyDescent="0.25">
      <c r="A10" s="107"/>
      <c r="B10" s="72" t="s">
        <v>237</v>
      </c>
      <c r="C10" s="116" t="s">
        <v>163</v>
      </c>
      <c r="D10" s="116" t="s">
        <v>164</v>
      </c>
      <c r="E10" s="116" t="s">
        <v>169</v>
      </c>
      <c r="F10" s="116" t="s">
        <v>165</v>
      </c>
      <c r="G10" s="107"/>
      <c r="H10" s="107"/>
      <c r="I10" s="107"/>
      <c r="J10" s="105" t="s">
        <v>116</v>
      </c>
      <c r="K10" s="105" t="s">
        <v>113</v>
      </c>
      <c r="L10" s="105" t="s">
        <v>114</v>
      </c>
      <c r="M10" s="108" t="s">
        <v>115</v>
      </c>
      <c r="N10" s="111"/>
    </row>
    <row r="11" spans="1:14" ht="14.1" customHeight="1" x14ac:dyDescent="0.25">
      <c r="A11" s="107"/>
      <c r="B11" s="72" t="s">
        <v>236</v>
      </c>
      <c r="C11" s="117"/>
      <c r="D11" s="117"/>
      <c r="E11" s="117"/>
      <c r="F11" s="117"/>
      <c r="G11" s="107"/>
      <c r="H11" s="107"/>
      <c r="I11" s="107"/>
      <c r="J11" s="107"/>
      <c r="K11" s="107"/>
      <c r="L11" s="107"/>
      <c r="M11" s="110"/>
      <c r="N11" s="111"/>
    </row>
    <row r="12" spans="1:14" ht="14.1" customHeight="1" x14ac:dyDescent="0.25">
      <c r="A12" s="107"/>
      <c r="B12" s="72" t="s">
        <v>261</v>
      </c>
      <c r="C12" s="117"/>
      <c r="D12" s="117"/>
      <c r="E12" s="117"/>
      <c r="F12" s="117"/>
      <c r="G12" s="107"/>
      <c r="H12" s="107"/>
      <c r="I12" s="107"/>
      <c r="J12" s="107"/>
      <c r="K12" s="107"/>
      <c r="L12" s="107"/>
      <c r="M12" s="110"/>
      <c r="N12" s="111"/>
    </row>
    <row r="13" spans="1:14" ht="14.1" customHeight="1" x14ac:dyDescent="0.25">
      <c r="A13" s="107"/>
      <c r="B13" s="72" t="s">
        <v>469</v>
      </c>
      <c r="C13" s="117"/>
      <c r="D13" s="117"/>
      <c r="E13" s="117"/>
      <c r="F13" s="117"/>
      <c r="G13" s="107"/>
      <c r="H13" s="107"/>
      <c r="I13" s="107"/>
      <c r="J13" s="107"/>
      <c r="K13" s="107"/>
      <c r="L13" s="107"/>
      <c r="M13" s="110"/>
      <c r="N13" s="111"/>
    </row>
    <row r="14" spans="1:14" ht="14.1" customHeight="1" x14ac:dyDescent="0.25">
      <c r="A14" s="107"/>
      <c r="B14" s="72" t="s">
        <v>262</v>
      </c>
      <c r="C14" s="117"/>
      <c r="D14" s="117"/>
      <c r="E14" s="117"/>
      <c r="F14" s="117"/>
      <c r="G14" s="107"/>
      <c r="H14" s="107"/>
      <c r="I14" s="107"/>
      <c r="J14" s="107"/>
      <c r="K14" s="107"/>
      <c r="L14" s="107"/>
      <c r="M14" s="110"/>
      <c r="N14" s="111"/>
    </row>
    <row r="15" spans="1:14" ht="14.1" customHeight="1" x14ac:dyDescent="0.25">
      <c r="A15" s="107"/>
      <c r="B15" s="72" t="s">
        <v>470</v>
      </c>
      <c r="C15" s="117"/>
      <c r="D15" s="117"/>
      <c r="E15" s="117"/>
      <c r="F15" s="117"/>
      <c r="G15" s="107"/>
      <c r="H15" s="107"/>
      <c r="I15" s="107"/>
      <c r="J15" s="107"/>
      <c r="K15" s="107"/>
      <c r="L15" s="107"/>
      <c r="M15" s="110"/>
      <c r="N15" s="111"/>
    </row>
    <row r="16" spans="1:14" ht="14.1" customHeight="1" x14ac:dyDescent="0.25">
      <c r="A16" s="107"/>
      <c r="B16" s="72" t="s">
        <v>172</v>
      </c>
      <c r="C16" s="117"/>
      <c r="D16" s="117"/>
      <c r="E16" s="117"/>
      <c r="F16" s="117"/>
      <c r="G16" s="107"/>
      <c r="H16" s="107"/>
      <c r="I16" s="107"/>
      <c r="J16" s="107"/>
      <c r="K16" s="107"/>
      <c r="L16" s="107"/>
      <c r="M16" s="110"/>
      <c r="N16" s="111"/>
    </row>
    <row r="17" spans="1:14" s="28" customFormat="1" ht="15.95" customHeight="1" x14ac:dyDescent="0.25">
      <c r="A17" s="11" t="s">
        <v>0</v>
      </c>
      <c r="B17" s="73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6"/>
      <c r="N17" s="14"/>
    </row>
    <row r="18" spans="1:14" s="7" customFormat="1" ht="15.95" customHeight="1" x14ac:dyDescent="0.25">
      <c r="A18" s="12" t="s">
        <v>1</v>
      </c>
      <c r="B18" s="74" t="s">
        <v>470</v>
      </c>
      <c r="C18" s="67" t="s">
        <v>170</v>
      </c>
      <c r="D18" s="67" t="s">
        <v>167</v>
      </c>
      <c r="E18" s="67" t="s">
        <v>170</v>
      </c>
      <c r="F18" s="67" t="s">
        <v>167</v>
      </c>
      <c r="G18" s="67" t="s">
        <v>118</v>
      </c>
      <c r="H18" s="64" t="str">
        <f>'11.1'!C9</f>
        <v>Нет</v>
      </c>
      <c r="I18" s="67"/>
      <c r="J18" s="64">
        <f t="shared" ref="J18:J35" si="0">IF(B18="Да, опубликована",4,IF(B18="Да, опубликована, за исключением сведений о принятых решениях и мерах по устранению выявленных нарушений",2,0))</f>
        <v>0</v>
      </c>
      <c r="K18" s="64"/>
      <c r="L18" s="64">
        <v>0.5</v>
      </c>
      <c r="M18" s="25">
        <f>J18*(1-K18)*(1-L18)</f>
        <v>0</v>
      </c>
      <c r="N18" s="13" t="s">
        <v>413</v>
      </c>
    </row>
    <row r="19" spans="1:14" ht="15.95" customHeight="1" x14ac:dyDescent="0.25">
      <c r="A19" s="12" t="s">
        <v>2</v>
      </c>
      <c r="B19" s="74" t="s">
        <v>469</v>
      </c>
      <c r="C19" s="67" t="s">
        <v>170</v>
      </c>
      <c r="D19" s="67" t="s">
        <v>166</v>
      </c>
      <c r="E19" s="67" t="s">
        <v>166</v>
      </c>
      <c r="F19" s="67" t="s">
        <v>167</v>
      </c>
      <c r="G19" s="67" t="s">
        <v>117</v>
      </c>
      <c r="H19" s="64" t="str">
        <f>'11.1'!C10</f>
        <v>Нет</v>
      </c>
      <c r="I19" s="67"/>
      <c r="J19" s="64">
        <f t="shared" si="0"/>
        <v>0</v>
      </c>
      <c r="K19" s="64"/>
      <c r="L19" s="64">
        <v>0.5</v>
      </c>
      <c r="M19" s="25">
        <f t="shared" ref="M19:M82" si="1">J19*(1-K19)*(1-L19)</f>
        <v>0</v>
      </c>
      <c r="N19" s="15" t="s">
        <v>416</v>
      </c>
    </row>
    <row r="20" spans="1:14" ht="15.95" customHeight="1" x14ac:dyDescent="0.25">
      <c r="A20" s="12" t="s">
        <v>3</v>
      </c>
      <c r="B20" s="74" t="s">
        <v>237</v>
      </c>
      <c r="C20" s="67" t="s">
        <v>170</v>
      </c>
      <c r="D20" s="67" t="s">
        <v>166</v>
      </c>
      <c r="E20" s="67" t="s">
        <v>166</v>
      </c>
      <c r="F20" s="67" t="s">
        <v>166</v>
      </c>
      <c r="G20" s="67" t="s">
        <v>118</v>
      </c>
      <c r="H20" s="64" t="str">
        <f>'11.1'!C11</f>
        <v>Да</v>
      </c>
      <c r="I20" s="67"/>
      <c r="J20" s="64">
        <f t="shared" si="0"/>
        <v>4</v>
      </c>
      <c r="K20" s="64"/>
      <c r="L20" s="64"/>
      <c r="M20" s="25">
        <f t="shared" si="1"/>
        <v>4</v>
      </c>
      <c r="N20" s="15" t="s">
        <v>417</v>
      </c>
    </row>
    <row r="21" spans="1:14" s="7" customFormat="1" ht="15.95" customHeight="1" x14ac:dyDescent="0.25">
      <c r="A21" s="12" t="s">
        <v>4</v>
      </c>
      <c r="B21" s="74" t="s">
        <v>469</v>
      </c>
      <c r="C21" s="67" t="s">
        <v>166</v>
      </c>
      <c r="D21" s="67" t="s">
        <v>166</v>
      </c>
      <c r="E21" s="67" t="s">
        <v>166</v>
      </c>
      <c r="F21" s="67" t="s">
        <v>167</v>
      </c>
      <c r="G21" s="67" t="s">
        <v>99</v>
      </c>
      <c r="H21" s="64" t="str">
        <f>'11.1'!C12</f>
        <v>Нет</v>
      </c>
      <c r="I21" s="67"/>
      <c r="J21" s="64">
        <f t="shared" si="0"/>
        <v>0</v>
      </c>
      <c r="K21" s="64">
        <v>0.5</v>
      </c>
      <c r="L21" s="64">
        <v>0.5</v>
      </c>
      <c r="M21" s="25">
        <f t="shared" si="1"/>
        <v>0</v>
      </c>
      <c r="N21" s="15" t="s">
        <v>420</v>
      </c>
    </row>
    <row r="22" spans="1:14" s="8" customFormat="1" ht="15.95" customHeight="1" x14ac:dyDescent="0.25">
      <c r="A22" s="12" t="s">
        <v>5</v>
      </c>
      <c r="B22" s="74" t="s">
        <v>172</v>
      </c>
      <c r="C22" s="67"/>
      <c r="D22" s="67"/>
      <c r="E22" s="67"/>
      <c r="F22" s="67"/>
      <c r="G22" s="67"/>
      <c r="H22" s="64" t="str">
        <f>'11.1'!C13</f>
        <v>Нет</v>
      </c>
      <c r="I22" s="67"/>
      <c r="J22" s="64">
        <f t="shared" si="0"/>
        <v>0</v>
      </c>
      <c r="K22" s="64"/>
      <c r="L22" s="64">
        <v>0.5</v>
      </c>
      <c r="M22" s="25">
        <f t="shared" si="1"/>
        <v>0</v>
      </c>
      <c r="N22" s="15" t="s">
        <v>422</v>
      </c>
    </row>
    <row r="23" spans="1:14" ht="15.95" customHeight="1" x14ac:dyDescent="0.25">
      <c r="A23" s="12" t="s">
        <v>6</v>
      </c>
      <c r="B23" s="74" t="s">
        <v>470</v>
      </c>
      <c r="C23" s="67" t="s">
        <v>170</v>
      </c>
      <c r="D23" s="67" t="s">
        <v>166</v>
      </c>
      <c r="E23" s="67" t="s">
        <v>166</v>
      </c>
      <c r="F23" s="67" t="s">
        <v>167</v>
      </c>
      <c r="G23" s="67" t="s">
        <v>98</v>
      </c>
      <c r="H23" s="64" t="str">
        <f>'11.1'!C14</f>
        <v>Нет</v>
      </c>
      <c r="I23" s="67"/>
      <c r="J23" s="64">
        <f t="shared" si="0"/>
        <v>0</v>
      </c>
      <c r="K23" s="64"/>
      <c r="L23" s="64">
        <v>0.5</v>
      </c>
      <c r="M23" s="25">
        <f t="shared" si="1"/>
        <v>0</v>
      </c>
      <c r="N23" s="15" t="s">
        <v>426</v>
      </c>
    </row>
    <row r="24" spans="1:14" s="7" customFormat="1" ht="15.95" customHeight="1" x14ac:dyDescent="0.25">
      <c r="A24" s="12" t="s">
        <v>7</v>
      </c>
      <c r="B24" s="74" t="s">
        <v>172</v>
      </c>
      <c r="C24" s="67"/>
      <c r="D24" s="67"/>
      <c r="E24" s="67"/>
      <c r="F24" s="67"/>
      <c r="G24" s="67"/>
      <c r="H24" s="64" t="str">
        <f>'11.1'!C15</f>
        <v>Нет</v>
      </c>
      <c r="I24" s="67"/>
      <c r="J24" s="64">
        <f t="shared" si="0"/>
        <v>0</v>
      </c>
      <c r="K24" s="64"/>
      <c r="L24" s="64">
        <v>0.5</v>
      </c>
      <c r="M24" s="25">
        <f t="shared" si="1"/>
        <v>0</v>
      </c>
      <c r="N24" s="15" t="s">
        <v>428</v>
      </c>
    </row>
    <row r="25" spans="1:14" s="8" customFormat="1" ht="15.95" customHeight="1" x14ac:dyDescent="0.25">
      <c r="A25" s="12" t="s">
        <v>8</v>
      </c>
      <c r="B25" s="74" t="s">
        <v>470</v>
      </c>
      <c r="C25" s="67" t="s">
        <v>170</v>
      </c>
      <c r="D25" s="67" t="s">
        <v>166</v>
      </c>
      <c r="E25" s="67" t="s">
        <v>166</v>
      </c>
      <c r="F25" s="67" t="s">
        <v>166</v>
      </c>
      <c r="G25" s="67" t="s">
        <v>98</v>
      </c>
      <c r="H25" s="64" t="str">
        <f>'11.1'!C16</f>
        <v>Нет</v>
      </c>
      <c r="I25" s="67"/>
      <c r="J25" s="64">
        <f t="shared" si="0"/>
        <v>0</v>
      </c>
      <c r="K25" s="64"/>
      <c r="L25" s="64">
        <v>0.5</v>
      </c>
      <c r="M25" s="25">
        <f t="shared" si="1"/>
        <v>0</v>
      </c>
      <c r="N25" s="15" t="s">
        <v>433</v>
      </c>
    </row>
    <row r="26" spans="1:14" s="8" customFormat="1" ht="15.95" customHeight="1" x14ac:dyDescent="0.25">
      <c r="A26" s="12" t="s">
        <v>9</v>
      </c>
      <c r="B26" s="74" t="s">
        <v>470</v>
      </c>
      <c r="C26" s="67" t="s">
        <v>170</v>
      </c>
      <c r="D26" s="67" t="s">
        <v>170</v>
      </c>
      <c r="E26" s="67" t="s">
        <v>168</v>
      </c>
      <c r="F26" s="67" t="s">
        <v>167</v>
      </c>
      <c r="G26" s="67" t="s">
        <v>118</v>
      </c>
      <c r="H26" s="64" t="str">
        <f>'11.1'!C17</f>
        <v>Да</v>
      </c>
      <c r="I26" s="67"/>
      <c r="J26" s="64">
        <f t="shared" si="0"/>
        <v>0</v>
      </c>
      <c r="K26" s="64"/>
      <c r="L26" s="64"/>
      <c r="M26" s="25">
        <f t="shared" si="1"/>
        <v>0</v>
      </c>
      <c r="N26" s="15" t="s">
        <v>516</v>
      </c>
    </row>
    <row r="27" spans="1:14" ht="15.95" customHeight="1" x14ac:dyDescent="0.25">
      <c r="A27" s="12" t="s">
        <v>10</v>
      </c>
      <c r="B27" s="74" t="s">
        <v>236</v>
      </c>
      <c r="C27" s="67" t="s">
        <v>166</v>
      </c>
      <c r="D27" s="67" t="s">
        <v>166</v>
      </c>
      <c r="E27" s="67" t="s">
        <v>166</v>
      </c>
      <c r="F27" s="67" t="s">
        <v>168</v>
      </c>
      <c r="G27" s="67" t="s">
        <v>98</v>
      </c>
      <c r="H27" s="64" t="str">
        <f>'11.1'!C18</f>
        <v>Нет</v>
      </c>
      <c r="I27" s="67" t="s">
        <v>522</v>
      </c>
      <c r="J27" s="64">
        <f t="shared" si="0"/>
        <v>2</v>
      </c>
      <c r="K27" s="64"/>
      <c r="L27" s="64">
        <v>0.5</v>
      </c>
      <c r="M27" s="25">
        <f t="shared" si="1"/>
        <v>1</v>
      </c>
      <c r="N27" s="15" t="s">
        <v>439</v>
      </c>
    </row>
    <row r="28" spans="1:14" s="7" customFormat="1" ht="15.95" customHeight="1" x14ac:dyDescent="0.25">
      <c r="A28" s="12" t="s">
        <v>11</v>
      </c>
      <c r="B28" s="74" t="s">
        <v>469</v>
      </c>
      <c r="C28" s="67" t="s">
        <v>170</v>
      </c>
      <c r="D28" s="67" t="s">
        <v>166</v>
      </c>
      <c r="E28" s="67" t="s">
        <v>166</v>
      </c>
      <c r="F28" s="67" t="s">
        <v>167</v>
      </c>
      <c r="G28" s="67" t="s">
        <v>98</v>
      </c>
      <c r="H28" s="64" t="str">
        <f>'11.1'!C19</f>
        <v>Нет</v>
      </c>
      <c r="I28" s="67"/>
      <c r="J28" s="64">
        <f t="shared" si="0"/>
        <v>0</v>
      </c>
      <c r="K28" s="64"/>
      <c r="L28" s="64">
        <v>0.5</v>
      </c>
      <c r="M28" s="25">
        <f t="shared" si="1"/>
        <v>0</v>
      </c>
      <c r="N28" s="15" t="s">
        <v>438</v>
      </c>
    </row>
    <row r="29" spans="1:14" s="7" customFormat="1" ht="15.95" customHeight="1" x14ac:dyDescent="0.25">
      <c r="A29" s="12" t="s">
        <v>12</v>
      </c>
      <c r="B29" s="74" t="s">
        <v>262</v>
      </c>
      <c r="C29" s="67" t="s">
        <v>170</v>
      </c>
      <c r="D29" s="67" t="s">
        <v>170</v>
      </c>
      <c r="E29" s="67" t="s">
        <v>170</v>
      </c>
      <c r="F29" s="67" t="s">
        <v>167</v>
      </c>
      <c r="G29" s="67" t="s">
        <v>99</v>
      </c>
      <c r="H29" s="64" t="str">
        <f>'11.1'!C20</f>
        <v>Да</v>
      </c>
      <c r="I29" s="67"/>
      <c r="J29" s="64">
        <f t="shared" si="0"/>
        <v>0</v>
      </c>
      <c r="K29" s="64">
        <v>0.5</v>
      </c>
      <c r="L29" s="64"/>
      <c r="M29" s="25">
        <f t="shared" si="1"/>
        <v>0</v>
      </c>
      <c r="N29" s="15" t="s">
        <v>441</v>
      </c>
    </row>
    <row r="30" spans="1:14" s="7" customFormat="1" ht="15.95" customHeight="1" x14ac:dyDescent="0.25">
      <c r="A30" s="12" t="s">
        <v>13</v>
      </c>
      <c r="B30" s="74" t="s">
        <v>261</v>
      </c>
      <c r="C30" s="67" t="s">
        <v>170</v>
      </c>
      <c r="D30" s="67" t="s">
        <v>167</v>
      </c>
      <c r="E30" s="67" t="s">
        <v>167</v>
      </c>
      <c r="F30" s="67" t="s">
        <v>167</v>
      </c>
      <c r="G30" s="67" t="s">
        <v>118</v>
      </c>
      <c r="H30" s="64" t="str">
        <f>'11.1'!C21</f>
        <v>Нет</v>
      </c>
      <c r="I30" s="67"/>
      <c r="J30" s="64">
        <f t="shared" si="0"/>
        <v>0</v>
      </c>
      <c r="K30" s="64"/>
      <c r="L30" s="64">
        <v>0.5</v>
      </c>
      <c r="M30" s="25">
        <f t="shared" si="1"/>
        <v>0</v>
      </c>
      <c r="N30" s="15" t="s">
        <v>443</v>
      </c>
    </row>
    <row r="31" spans="1:14" s="8" customFormat="1" ht="15.95" customHeight="1" x14ac:dyDescent="0.25">
      <c r="A31" s="12" t="s">
        <v>14</v>
      </c>
      <c r="B31" s="74" t="s">
        <v>469</v>
      </c>
      <c r="C31" s="67" t="s">
        <v>170</v>
      </c>
      <c r="D31" s="67" t="s">
        <v>166</v>
      </c>
      <c r="E31" s="67" t="s">
        <v>166</v>
      </c>
      <c r="F31" s="67" t="s">
        <v>168</v>
      </c>
      <c r="G31" s="67" t="s">
        <v>98</v>
      </c>
      <c r="H31" s="64" t="str">
        <f>'11.1'!C22</f>
        <v>Да</v>
      </c>
      <c r="I31" s="67"/>
      <c r="J31" s="64">
        <f t="shared" si="0"/>
        <v>0</v>
      </c>
      <c r="K31" s="64"/>
      <c r="L31" s="64"/>
      <c r="M31" s="25">
        <f t="shared" si="1"/>
        <v>0</v>
      </c>
      <c r="N31" s="15" t="s">
        <v>446</v>
      </c>
    </row>
    <row r="32" spans="1:14" s="8" customFormat="1" ht="15.95" customHeight="1" x14ac:dyDescent="0.25">
      <c r="A32" s="12" t="s">
        <v>15</v>
      </c>
      <c r="B32" s="74" t="s">
        <v>172</v>
      </c>
      <c r="C32" s="67"/>
      <c r="D32" s="67"/>
      <c r="E32" s="67"/>
      <c r="F32" s="67"/>
      <c r="G32" s="67"/>
      <c r="H32" s="64" t="str">
        <f>'11.1'!C23</f>
        <v>Нет</v>
      </c>
      <c r="I32" s="67"/>
      <c r="J32" s="64">
        <f t="shared" si="0"/>
        <v>0</v>
      </c>
      <c r="K32" s="64"/>
      <c r="L32" s="64">
        <v>0.5</v>
      </c>
      <c r="M32" s="25">
        <f t="shared" si="1"/>
        <v>0</v>
      </c>
      <c r="N32" s="15" t="s">
        <v>449</v>
      </c>
    </row>
    <row r="33" spans="1:14" s="7" customFormat="1" ht="15.95" customHeight="1" x14ac:dyDescent="0.25">
      <c r="A33" s="12" t="s">
        <v>16</v>
      </c>
      <c r="B33" s="74" t="s">
        <v>469</v>
      </c>
      <c r="C33" s="67" t="s">
        <v>166</v>
      </c>
      <c r="D33" s="67" t="s">
        <v>166</v>
      </c>
      <c r="E33" s="67" t="s">
        <v>166</v>
      </c>
      <c r="F33" s="67" t="s">
        <v>167</v>
      </c>
      <c r="G33" s="67"/>
      <c r="H33" s="64" t="str">
        <f>'11.1'!C24</f>
        <v>Нет</v>
      </c>
      <c r="I33" s="67"/>
      <c r="J33" s="64">
        <f t="shared" si="0"/>
        <v>0</v>
      </c>
      <c r="K33" s="64"/>
      <c r="L33" s="64"/>
      <c r="M33" s="25">
        <f t="shared" si="1"/>
        <v>0</v>
      </c>
      <c r="N33" s="15" t="s">
        <v>452</v>
      </c>
    </row>
    <row r="34" spans="1:14" ht="15.95" customHeight="1" x14ac:dyDescent="0.25">
      <c r="A34" s="12" t="s">
        <v>17</v>
      </c>
      <c r="B34" s="74" t="s">
        <v>172</v>
      </c>
      <c r="C34" s="67"/>
      <c r="D34" s="67"/>
      <c r="E34" s="67"/>
      <c r="F34" s="67"/>
      <c r="G34" s="67"/>
      <c r="H34" s="64" t="str">
        <f>'11.1'!C25</f>
        <v>Нет</v>
      </c>
      <c r="I34" s="67"/>
      <c r="J34" s="64">
        <f t="shared" si="0"/>
        <v>0</v>
      </c>
      <c r="K34" s="64"/>
      <c r="L34" s="64">
        <v>0.5</v>
      </c>
      <c r="M34" s="25">
        <f t="shared" si="1"/>
        <v>0</v>
      </c>
      <c r="N34" s="15" t="s">
        <v>517</v>
      </c>
    </row>
    <row r="35" spans="1:14" ht="15.95" customHeight="1" x14ac:dyDescent="0.25">
      <c r="A35" s="12" t="s">
        <v>18</v>
      </c>
      <c r="B35" s="74" t="s">
        <v>469</v>
      </c>
      <c r="C35" s="67" t="s">
        <v>170</v>
      </c>
      <c r="D35" s="67" t="s">
        <v>166</v>
      </c>
      <c r="E35" s="67" t="s">
        <v>170</v>
      </c>
      <c r="F35" s="67" t="s">
        <v>168</v>
      </c>
      <c r="G35" s="67" t="s">
        <v>118</v>
      </c>
      <c r="H35" s="64" t="str">
        <f>'11.1'!C26</f>
        <v>Да</v>
      </c>
      <c r="I35" s="67"/>
      <c r="J35" s="64">
        <f t="shared" si="0"/>
        <v>0</v>
      </c>
      <c r="K35" s="64"/>
      <c r="L35" s="64">
        <v>0.5</v>
      </c>
      <c r="M35" s="25">
        <f t="shared" si="1"/>
        <v>0</v>
      </c>
      <c r="N35" s="15" t="s">
        <v>456</v>
      </c>
    </row>
    <row r="36" spans="1:14" s="28" customFormat="1" ht="15.95" customHeight="1" x14ac:dyDescent="0.25">
      <c r="A36" s="11" t="s">
        <v>19</v>
      </c>
      <c r="B36" s="75"/>
      <c r="C36" s="68"/>
      <c r="D36" s="68"/>
      <c r="E36" s="68"/>
      <c r="F36" s="68"/>
      <c r="G36" s="68"/>
      <c r="H36" s="66"/>
      <c r="I36" s="68"/>
      <c r="J36" s="66"/>
      <c r="K36" s="65"/>
      <c r="L36" s="66"/>
      <c r="M36" s="26"/>
      <c r="N36" s="17"/>
    </row>
    <row r="37" spans="1:14" s="7" customFormat="1" ht="15.95" customHeight="1" x14ac:dyDescent="0.25">
      <c r="A37" s="12" t="s">
        <v>20</v>
      </c>
      <c r="B37" s="74" t="s">
        <v>469</v>
      </c>
      <c r="C37" s="67" t="s">
        <v>166</v>
      </c>
      <c r="D37" s="67" t="s">
        <v>166</v>
      </c>
      <c r="E37" s="67" t="s">
        <v>166</v>
      </c>
      <c r="F37" s="67" t="s">
        <v>166</v>
      </c>
      <c r="G37" s="67" t="s">
        <v>99</v>
      </c>
      <c r="H37" s="64" t="str">
        <f>'11.1'!C28</f>
        <v>Нет</v>
      </c>
      <c r="I37" s="67"/>
      <c r="J37" s="64">
        <f t="shared" ref="J37:J47" si="2">IF(B37="Да, опубликована",4,IF(B37="Да, опубликована, за исключением сведений о принятых решениях и мерах по устранению выявленных нарушений",2,0))</f>
        <v>0</v>
      </c>
      <c r="K37" s="64">
        <v>0.5</v>
      </c>
      <c r="L37" s="64">
        <v>0.5</v>
      </c>
      <c r="M37" s="25">
        <f t="shared" si="1"/>
        <v>0</v>
      </c>
      <c r="N37" s="15" t="s">
        <v>208</v>
      </c>
    </row>
    <row r="38" spans="1:14" ht="15.95" customHeight="1" x14ac:dyDescent="0.25">
      <c r="A38" s="12" t="s">
        <v>21</v>
      </c>
      <c r="B38" s="74" t="s">
        <v>262</v>
      </c>
      <c r="C38" s="67" t="s">
        <v>170</v>
      </c>
      <c r="D38" s="67" t="s">
        <v>170</v>
      </c>
      <c r="E38" s="67" t="s">
        <v>167</v>
      </c>
      <c r="F38" s="67" t="s">
        <v>167</v>
      </c>
      <c r="G38" s="67" t="s">
        <v>118</v>
      </c>
      <c r="H38" s="64" t="str">
        <f>'11.1'!C29</f>
        <v>Нет</v>
      </c>
      <c r="I38" s="67" t="s">
        <v>462</v>
      </c>
      <c r="J38" s="64">
        <f t="shared" si="2"/>
        <v>0</v>
      </c>
      <c r="K38" s="64"/>
      <c r="L38" s="64">
        <v>0.5</v>
      </c>
      <c r="M38" s="25">
        <f t="shared" si="1"/>
        <v>0</v>
      </c>
      <c r="N38" s="15" t="s">
        <v>211</v>
      </c>
    </row>
    <row r="39" spans="1:14" ht="15.95" customHeight="1" x14ac:dyDescent="0.25">
      <c r="A39" s="12" t="s">
        <v>22</v>
      </c>
      <c r="B39" s="74" t="s">
        <v>469</v>
      </c>
      <c r="C39" s="67" t="s">
        <v>166</v>
      </c>
      <c r="D39" s="67" t="s">
        <v>166</v>
      </c>
      <c r="E39" s="67" t="s">
        <v>166</v>
      </c>
      <c r="F39" s="67" t="s">
        <v>167</v>
      </c>
      <c r="G39" s="67" t="s">
        <v>99</v>
      </c>
      <c r="H39" s="64" t="str">
        <f>'11.1'!C30</f>
        <v>Нет</v>
      </c>
      <c r="I39" s="67"/>
      <c r="J39" s="64">
        <f t="shared" si="2"/>
        <v>0</v>
      </c>
      <c r="K39" s="64">
        <v>0.5</v>
      </c>
      <c r="L39" s="64">
        <v>0.5</v>
      </c>
      <c r="M39" s="25">
        <f t="shared" si="1"/>
        <v>0</v>
      </c>
      <c r="N39" s="15" t="s">
        <v>214</v>
      </c>
    </row>
    <row r="40" spans="1:14" ht="15.95" customHeight="1" x14ac:dyDescent="0.25">
      <c r="A40" s="12" t="s">
        <v>23</v>
      </c>
      <c r="B40" s="74" t="s">
        <v>237</v>
      </c>
      <c r="C40" s="67" t="s">
        <v>166</v>
      </c>
      <c r="D40" s="67" t="s">
        <v>166</v>
      </c>
      <c r="E40" s="67" t="s">
        <v>166</v>
      </c>
      <c r="F40" s="67" t="s">
        <v>166</v>
      </c>
      <c r="G40" s="67" t="s">
        <v>118</v>
      </c>
      <c r="H40" s="64" t="str">
        <f>'11.1'!C31</f>
        <v>Нет</v>
      </c>
      <c r="I40" s="67"/>
      <c r="J40" s="64">
        <f t="shared" si="2"/>
        <v>4</v>
      </c>
      <c r="K40" s="64"/>
      <c r="L40" s="64">
        <v>0.5</v>
      </c>
      <c r="M40" s="25">
        <f t="shared" si="1"/>
        <v>2</v>
      </c>
      <c r="N40" s="18" t="s">
        <v>217</v>
      </c>
    </row>
    <row r="41" spans="1:14" ht="15.95" customHeight="1" x14ac:dyDescent="0.25">
      <c r="A41" s="12" t="s">
        <v>24</v>
      </c>
      <c r="B41" s="74" t="s">
        <v>470</v>
      </c>
      <c r="C41" s="67" t="s">
        <v>170</v>
      </c>
      <c r="D41" s="67" t="s">
        <v>170</v>
      </c>
      <c r="E41" s="67" t="s">
        <v>168</v>
      </c>
      <c r="F41" s="67" t="s">
        <v>168</v>
      </c>
      <c r="G41" s="67" t="s">
        <v>118</v>
      </c>
      <c r="H41" s="64" t="str">
        <f>'11.1'!C32</f>
        <v>Нет</v>
      </c>
      <c r="I41" s="67"/>
      <c r="J41" s="64">
        <f t="shared" si="2"/>
        <v>0</v>
      </c>
      <c r="K41" s="64"/>
      <c r="L41" s="64">
        <v>0.5</v>
      </c>
      <c r="M41" s="25">
        <f t="shared" si="1"/>
        <v>0</v>
      </c>
      <c r="N41" s="15" t="s">
        <v>219</v>
      </c>
    </row>
    <row r="42" spans="1:14" s="7" customFormat="1" ht="15.95" customHeight="1" x14ac:dyDescent="0.25">
      <c r="A42" s="12" t="s">
        <v>25</v>
      </c>
      <c r="B42" s="74" t="s">
        <v>172</v>
      </c>
      <c r="C42" s="67"/>
      <c r="D42" s="67"/>
      <c r="E42" s="67"/>
      <c r="F42" s="67"/>
      <c r="G42" s="67"/>
      <c r="H42" s="64" t="str">
        <f>'11.1'!C33</f>
        <v>Да</v>
      </c>
      <c r="I42" s="67"/>
      <c r="J42" s="64">
        <f t="shared" si="2"/>
        <v>0</v>
      </c>
      <c r="K42" s="64"/>
      <c r="L42" s="64"/>
      <c r="M42" s="25">
        <f t="shared" si="1"/>
        <v>0</v>
      </c>
      <c r="N42" s="15" t="s">
        <v>221</v>
      </c>
    </row>
    <row r="43" spans="1:14" ht="15.95" customHeight="1" x14ac:dyDescent="0.25">
      <c r="A43" s="12" t="s">
        <v>26</v>
      </c>
      <c r="B43" s="74" t="s">
        <v>236</v>
      </c>
      <c r="C43" s="67" t="s">
        <v>166</v>
      </c>
      <c r="D43" s="67" t="s">
        <v>166</v>
      </c>
      <c r="E43" s="67" t="s">
        <v>166</v>
      </c>
      <c r="F43" s="67" t="s">
        <v>167</v>
      </c>
      <c r="G43" s="67" t="s">
        <v>98</v>
      </c>
      <c r="H43" s="64" t="str">
        <f>'11.1'!C34</f>
        <v>Да</v>
      </c>
      <c r="I43" s="67"/>
      <c r="J43" s="64">
        <f t="shared" si="2"/>
        <v>2</v>
      </c>
      <c r="K43" s="64"/>
      <c r="L43" s="64"/>
      <c r="M43" s="25">
        <f t="shared" si="1"/>
        <v>2</v>
      </c>
      <c r="N43" s="76" t="s">
        <v>228</v>
      </c>
    </row>
    <row r="44" spans="1:14" ht="15.95" customHeight="1" x14ac:dyDescent="0.25">
      <c r="A44" s="12" t="s">
        <v>27</v>
      </c>
      <c r="B44" s="74" t="s">
        <v>236</v>
      </c>
      <c r="C44" s="67" t="s">
        <v>166</v>
      </c>
      <c r="D44" s="67" t="s">
        <v>166</v>
      </c>
      <c r="E44" s="67" t="s">
        <v>166</v>
      </c>
      <c r="F44" s="67" t="s">
        <v>167</v>
      </c>
      <c r="G44" s="67" t="s">
        <v>118</v>
      </c>
      <c r="H44" s="64" t="str">
        <f>'11.1'!C35</f>
        <v>Да</v>
      </c>
      <c r="I44" s="67"/>
      <c r="J44" s="64">
        <f t="shared" si="2"/>
        <v>2</v>
      </c>
      <c r="K44" s="64"/>
      <c r="L44" s="64"/>
      <c r="M44" s="25">
        <f t="shared" si="1"/>
        <v>2</v>
      </c>
      <c r="N44" s="15" t="s">
        <v>232</v>
      </c>
    </row>
    <row r="45" spans="1:14" ht="15.95" customHeight="1" x14ac:dyDescent="0.25">
      <c r="A45" s="12" t="s">
        <v>28</v>
      </c>
      <c r="B45" s="74" t="s">
        <v>261</v>
      </c>
      <c r="C45" s="67" t="s">
        <v>170</v>
      </c>
      <c r="D45" s="67" t="s">
        <v>167</v>
      </c>
      <c r="E45" s="67" t="s">
        <v>167</v>
      </c>
      <c r="F45" s="67" t="s">
        <v>167</v>
      </c>
      <c r="G45" s="67" t="s">
        <v>118</v>
      </c>
      <c r="H45" s="64" t="str">
        <f>'11.1'!C36</f>
        <v>Нет</v>
      </c>
      <c r="I45" s="67"/>
      <c r="J45" s="64">
        <f t="shared" si="2"/>
        <v>0</v>
      </c>
      <c r="K45" s="64"/>
      <c r="L45" s="64">
        <v>0.5</v>
      </c>
      <c r="M45" s="25">
        <f t="shared" si="1"/>
        <v>0</v>
      </c>
      <c r="N45" s="15" t="s">
        <v>233</v>
      </c>
    </row>
    <row r="46" spans="1:14" ht="15.95" customHeight="1" x14ac:dyDescent="0.25">
      <c r="A46" s="12" t="s">
        <v>29</v>
      </c>
      <c r="B46" s="74" t="s">
        <v>262</v>
      </c>
      <c r="C46" s="67" t="s">
        <v>170</v>
      </c>
      <c r="D46" s="67" t="s">
        <v>166</v>
      </c>
      <c r="E46" s="67" t="s">
        <v>167</v>
      </c>
      <c r="F46" s="67" t="s">
        <v>167</v>
      </c>
      <c r="G46" s="67" t="s">
        <v>118</v>
      </c>
      <c r="H46" s="64" t="str">
        <f>'11.1'!C37</f>
        <v>Нет</v>
      </c>
      <c r="I46" s="67"/>
      <c r="J46" s="64">
        <f t="shared" si="2"/>
        <v>0</v>
      </c>
      <c r="K46" s="64"/>
      <c r="L46" s="64">
        <v>0.5</v>
      </c>
      <c r="M46" s="25">
        <f t="shared" si="1"/>
        <v>0</v>
      </c>
      <c r="N46" s="15" t="s">
        <v>242</v>
      </c>
    </row>
    <row r="47" spans="1:14" ht="15.95" customHeight="1" x14ac:dyDescent="0.25">
      <c r="A47" s="12" t="s">
        <v>30</v>
      </c>
      <c r="B47" s="74" t="s">
        <v>469</v>
      </c>
      <c r="C47" s="67" t="s">
        <v>166</v>
      </c>
      <c r="D47" s="67" t="s">
        <v>166</v>
      </c>
      <c r="E47" s="67" t="s">
        <v>166</v>
      </c>
      <c r="F47" s="67" t="s">
        <v>167</v>
      </c>
      <c r="G47" s="67" t="s">
        <v>99</v>
      </c>
      <c r="H47" s="64" t="str">
        <f>'11.1'!C38</f>
        <v>Нет</v>
      </c>
      <c r="I47" s="67"/>
      <c r="J47" s="64">
        <f t="shared" si="2"/>
        <v>0</v>
      </c>
      <c r="K47" s="64">
        <v>0.5</v>
      </c>
      <c r="L47" s="64"/>
      <c r="M47" s="25">
        <f t="shared" si="1"/>
        <v>0</v>
      </c>
      <c r="N47" s="15" t="s">
        <v>241</v>
      </c>
    </row>
    <row r="48" spans="1:14" s="28" customFormat="1" ht="15.95" customHeight="1" x14ac:dyDescent="0.25">
      <c r="A48" s="11" t="s">
        <v>31</v>
      </c>
      <c r="B48" s="75"/>
      <c r="C48" s="68"/>
      <c r="D48" s="68"/>
      <c r="E48" s="68"/>
      <c r="F48" s="68"/>
      <c r="G48" s="68"/>
      <c r="H48" s="66"/>
      <c r="I48" s="68"/>
      <c r="J48" s="66"/>
      <c r="K48" s="65"/>
      <c r="L48" s="66"/>
      <c r="M48" s="26"/>
      <c r="N48" s="17"/>
    </row>
    <row r="49" spans="1:14" s="8" customFormat="1" ht="15.95" customHeight="1" x14ac:dyDescent="0.25">
      <c r="A49" s="12" t="s">
        <v>32</v>
      </c>
      <c r="B49" s="74" t="s">
        <v>236</v>
      </c>
      <c r="C49" s="67" t="s">
        <v>166</v>
      </c>
      <c r="D49" s="67" t="s">
        <v>166</v>
      </c>
      <c r="E49" s="67" t="s">
        <v>166</v>
      </c>
      <c r="F49" s="67" t="s">
        <v>168</v>
      </c>
      <c r="G49" s="67" t="s">
        <v>98</v>
      </c>
      <c r="H49" s="64" t="str">
        <f>'11.1'!C40</f>
        <v>Да</v>
      </c>
      <c r="I49" s="67"/>
      <c r="J49" s="64">
        <f t="shared" ref="J49:J54" si="3">IF(B49="Да, опубликована",4,IF(B49="Да, опубликована, за исключением сведений о принятых решениях и мерах по устранению выявленных нарушений",2,0))</f>
        <v>2</v>
      </c>
      <c r="K49" s="64"/>
      <c r="L49" s="64"/>
      <c r="M49" s="25">
        <f t="shared" si="1"/>
        <v>2</v>
      </c>
      <c r="N49" s="15" t="s">
        <v>246</v>
      </c>
    </row>
    <row r="50" spans="1:14" s="8" customFormat="1" ht="15.95" customHeight="1" x14ac:dyDescent="0.25">
      <c r="A50" s="12" t="s">
        <v>33</v>
      </c>
      <c r="B50" s="74" t="s">
        <v>236</v>
      </c>
      <c r="C50" s="67" t="s">
        <v>166</v>
      </c>
      <c r="D50" s="67" t="s">
        <v>166</v>
      </c>
      <c r="E50" s="67" t="s">
        <v>166</v>
      </c>
      <c r="F50" s="67" t="s">
        <v>167</v>
      </c>
      <c r="G50" s="67" t="s">
        <v>98</v>
      </c>
      <c r="H50" s="64" t="str">
        <f>'11.1'!C41</f>
        <v>Да</v>
      </c>
      <c r="I50" s="67"/>
      <c r="J50" s="64">
        <f t="shared" si="3"/>
        <v>2</v>
      </c>
      <c r="K50" s="64"/>
      <c r="L50" s="64"/>
      <c r="M50" s="25">
        <f t="shared" si="1"/>
        <v>2</v>
      </c>
      <c r="N50" s="15" t="s">
        <v>249</v>
      </c>
    </row>
    <row r="51" spans="1:14" ht="15.95" customHeight="1" x14ac:dyDescent="0.25">
      <c r="A51" s="12" t="s">
        <v>34</v>
      </c>
      <c r="B51" s="74" t="s">
        <v>237</v>
      </c>
      <c r="C51" s="67" t="s">
        <v>166</v>
      </c>
      <c r="D51" s="67" t="s">
        <v>166</v>
      </c>
      <c r="E51" s="67" t="s">
        <v>166</v>
      </c>
      <c r="F51" s="67" t="s">
        <v>166</v>
      </c>
      <c r="G51" s="67" t="s">
        <v>118</v>
      </c>
      <c r="H51" s="64" t="str">
        <f>'11.1'!C42</f>
        <v>Да</v>
      </c>
      <c r="I51" s="67"/>
      <c r="J51" s="64">
        <f t="shared" si="3"/>
        <v>4</v>
      </c>
      <c r="K51" s="64"/>
      <c r="L51" s="64"/>
      <c r="M51" s="25">
        <f t="shared" si="1"/>
        <v>4</v>
      </c>
      <c r="N51" s="15" t="s">
        <v>251</v>
      </c>
    </row>
    <row r="52" spans="1:14" s="7" customFormat="1" ht="15.95" customHeight="1" x14ac:dyDescent="0.25">
      <c r="A52" s="12" t="s">
        <v>35</v>
      </c>
      <c r="B52" s="74" t="s">
        <v>262</v>
      </c>
      <c r="C52" s="67" t="s">
        <v>170</v>
      </c>
      <c r="D52" s="67" t="s">
        <v>166</v>
      </c>
      <c r="E52" s="67" t="s">
        <v>167</v>
      </c>
      <c r="F52" s="67" t="s">
        <v>167</v>
      </c>
      <c r="G52" s="67" t="s">
        <v>98</v>
      </c>
      <c r="H52" s="64" t="str">
        <f>'11.1'!C43</f>
        <v>Нет</v>
      </c>
      <c r="I52" s="67"/>
      <c r="J52" s="64">
        <f t="shared" si="3"/>
        <v>0</v>
      </c>
      <c r="K52" s="64"/>
      <c r="L52" s="64">
        <v>0.5</v>
      </c>
      <c r="M52" s="25">
        <f t="shared" si="1"/>
        <v>0</v>
      </c>
      <c r="N52" s="15" t="s">
        <v>254</v>
      </c>
    </row>
    <row r="53" spans="1:14" s="8" customFormat="1" ht="15.95" customHeight="1" x14ac:dyDescent="0.25">
      <c r="A53" s="12" t="s">
        <v>36</v>
      </c>
      <c r="B53" s="74" t="s">
        <v>236</v>
      </c>
      <c r="C53" s="67" t="s">
        <v>166</v>
      </c>
      <c r="D53" s="67" t="s">
        <v>166</v>
      </c>
      <c r="E53" s="67" t="s">
        <v>166</v>
      </c>
      <c r="F53" s="67" t="s">
        <v>167</v>
      </c>
      <c r="G53" s="67" t="s">
        <v>98</v>
      </c>
      <c r="H53" s="64" t="str">
        <f>'11.1'!C44</f>
        <v>Да</v>
      </c>
      <c r="I53" s="67"/>
      <c r="J53" s="64">
        <f t="shared" si="3"/>
        <v>2</v>
      </c>
      <c r="K53" s="64"/>
      <c r="L53" s="64"/>
      <c r="M53" s="25">
        <f t="shared" si="1"/>
        <v>2</v>
      </c>
      <c r="N53" s="20" t="s">
        <v>256</v>
      </c>
    </row>
    <row r="54" spans="1:14" s="8" customFormat="1" ht="15.95" customHeight="1" x14ac:dyDescent="0.25">
      <c r="A54" s="12" t="s">
        <v>37</v>
      </c>
      <c r="B54" s="74" t="s">
        <v>172</v>
      </c>
      <c r="C54" s="67"/>
      <c r="D54" s="67"/>
      <c r="E54" s="67"/>
      <c r="F54" s="67"/>
      <c r="G54" s="67"/>
      <c r="H54" s="64" t="str">
        <f>'11.1'!C45</f>
        <v>Нет</v>
      </c>
      <c r="I54" s="67"/>
      <c r="J54" s="64">
        <f t="shared" si="3"/>
        <v>0</v>
      </c>
      <c r="K54" s="64"/>
      <c r="L54" s="64">
        <v>0.5</v>
      </c>
      <c r="M54" s="25">
        <f t="shared" si="1"/>
        <v>0</v>
      </c>
      <c r="N54" s="21" t="s">
        <v>258</v>
      </c>
    </row>
    <row r="55" spans="1:14" s="28" customFormat="1" ht="15.95" customHeight="1" x14ac:dyDescent="0.25">
      <c r="A55" s="11" t="s">
        <v>38</v>
      </c>
      <c r="B55" s="75"/>
      <c r="C55" s="68"/>
      <c r="D55" s="68"/>
      <c r="E55" s="68"/>
      <c r="F55" s="68"/>
      <c r="G55" s="68"/>
      <c r="H55" s="66"/>
      <c r="I55" s="68"/>
      <c r="J55" s="66"/>
      <c r="K55" s="65"/>
      <c r="L55" s="66"/>
      <c r="M55" s="26"/>
      <c r="N55" s="17"/>
    </row>
    <row r="56" spans="1:14" s="8" customFormat="1" ht="15.95" customHeight="1" x14ac:dyDescent="0.25">
      <c r="A56" s="12" t="s">
        <v>39</v>
      </c>
      <c r="B56" s="74" t="s">
        <v>236</v>
      </c>
      <c r="C56" s="67" t="s">
        <v>166</v>
      </c>
      <c r="D56" s="67" t="s">
        <v>166</v>
      </c>
      <c r="E56" s="67" t="s">
        <v>166</v>
      </c>
      <c r="F56" s="67" t="s">
        <v>167</v>
      </c>
      <c r="G56" s="67" t="s">
        <v>99</v>
      </c>
      <c r="H56" s="64" t="str">
        <f>'11.1'!C47</f>
        <v>Нет</v>
      </c>
      <c r="I56" s="67" t="s">
        <v>368</v>
      </c>
      <c r="J56" s="64">
        <f t="shared" ref="J56:J62" si="4">IF(B56="Да, опубликована",4,IF(B56="Да, опубликована, за исключением сведений о принятых решениях и мерах по устранению выявленных нарушений",2,0))</f>
        <v>2</v>
      </c>
      <c r="K56" s="64">
        <v>0.5</v>
      </c>
      <c r="L56" s="64">
        <v>0.5</v>
      </c>
      <c r="M56" s="25">
        <f t="shared" si="1"/>
        <v>0.5</v>
      </c>
      <c r="N56" s="15" t="s">
        <v>360</v>
      </c>
    </row>
    <row r="57" spans="1:14" s="8" customFormat="1" ht="15.95" customHeight="1" x14ac:dyDescent="0.25">
      <c r="A57" s="12" t="s">
        <v>40</v>
      </c>
      <c r="B57" s="74" t="s">
        <v>172</v>
      </c>
      <c r="C57" s="67"/>
      <c r="D57" s="67"/>
      <c r="E57" s="67"/>
      <c r="F57" s="67"/>
      <c r="G57" s="67"/>
      <c r="H57" s="64" t="str">
        <f>'11.1'!C48</f>
        <v>Нет</v>
      </c>
      <c r="I57" s="67"/>
      <c r="J57" s="64">
        <f t="shared" si="4"/>
        <v>0</v>
      </c>
      <c r="K57" s="64"/>
      <c r="L57" s="64">
        <v>0.5</v>
      </c>
      <c r="M57" s="25">
        <f t="shared" si="1"/>
        <v>0</v>
      </c>
      <c r="N57" s="15" t="s">
        <v>364</v>
      </c>
    </row>
    <row r="58" spans="1:14" ht="15.95" customHeight="1" x14ac:dyDescent="0.25">
      <c r="A58" s="12" t="s">
        <v>41</v>
      </c>
      <c r="B58" s="74" t="s">
        <v>469</v>
      </c>
      <c r="C58" s="67" t="s">
        <v>166</v>
      </c>
      <c r="D58" s="67" t="s">
        <v>166</v>
      </c>
      <c r="E58" s="67" t="s">
        <v>166</v>
      </c>
      <c r="F58" s="67" t="s">
        <v>167</v>
      </c>
      <c r="G58" s="67" t="s">
        <v>99</v>
      </c>
      <c r="H58" s="64" t="s">
        <v>166</v>
      </c>
      <c r="I58" s="67"/>
      <c r="J58" s="64">
        <f t="shared" si="4"/>
        <v>0</v>
      </c>
      <c r="K58" s="64">
        <v>0.5</v>
      </c>
      <c r="L58" s="64"/>
      <c r="M58" s="25">
        <f t="shared" si="1"/>
        <v>0</v>
      </c>
      <c r="N58" s="15" t="s">
        <v>508</v>
      </c>
    </row>
    <row r="59" spans="1:14" ht="15.95" customHeight="1" x14ac:dyDescent="0.25">
      <c r="A59" s="12" t="s">
        <v>42</v>
      </c>
      <c r="B59" s="74" t="s">
        <v>261</v>
      </c>
      <c r="C59" s="67" t="s">
        <v>166</v>
      </c>
      <c r="D59" s="67" t="s">
        <v>168</v>
      </c>
      <c r="E59" s="67" t="s">
        <v>170</v>
      </c>
      <c r="F59" s="67" t="s">
        <v>166</v>
      </c>
      <c r="G59" s="67" t="s">
        <v>98</v>
      </c>
      <c r="H59" s="64" t="str">
        <f>'11.1'!C50</f>
        <v>Нет</v>
      </c>
      <c r="I59" s="67" t="s">
        <v>488</v>
      </c>
      <c r="J59" s="64">
        <f t="shared" si="4"/>
        <v>0</v>
      </c>
      <c r="K59" s="64"/>
      <c r="L59" s="64">
        <v>0.5</v>
      </c>
      <c r="M59" s="25">
        <f t="shared" si="1"/>
        <v>0</v>
      </c>
      <c r="N59" s="15" t="s">
        <v>371</v>
      </c>
    </row>
    <row r="60" spans="1:14" s="8" customFormat="1" ht="15.95" customHeight="1" x14ac:dyDescent="0.25">
      <c r="A60" s="12" t="s">
        <v>92</v>
      </c>
      <c r="B60" s="74" t="s">
        <v>172</v>
      </c>
      <c r="C60" s="67"/>
      <c r="D60" s="67"/>
      <c r="E60" s="67"/>
      <c r="F60" s="67"/>
      <c r="G60" s="67"/>
      <c r="H60" s="64" t="str">
        <f>'11.1'!C51</f>
        <v>Нет</v>
      </c>
      <c r="I60" s="67"/>
      <c r="J60" s="64">
        <f t="shared" si="4"/>
        <v>0</v>
      </c>
      <c r="K60" s="64"/>
      <c r="L60" s="64">
        <v>0.5</v>
      </c>
      <c r="M60" s="25">
        <f t="shared" si="1"/>
        <v>0</v>
      </c>
      <c r="N60" s="15" t="s">
        <v>372</v>
      </c>
    </row>
    <row r="61" spans="1:14" ht="15.95" customHeight="1" x14ac:dyDescent="0.25">
      <c r="A61" s="12" t="s">
        <v>43</v>
      </c>
      <c r="B61" s="74" t="s">
        <v>172</v>
      </c>
      <c r="C61" s="67"/>
      <c r="D61" s="67"/>
      <c r="E61" s="67"/>
      <c r="F61" s="67"/>
      <c r="G61" s="67"/>
      <c r="H61" s="64" t="str">
        <f>'11.1'!C52</f>
        <v>Нет</v>
      </c>
      <c r="I61" s="67" t="s">
        <v>362</v>
      </c>
      <c r="J61" s="64">
        <f t="shared" si="4"/>
        <v>0</v>
      </c>
      <c r="K61" s="64"/>
      <c r="L61" s="64"/>
      <c r="M61" s="25">
        <f t="shared" si="1"/>
        <v>0</v>
      </c>
      <c r="N61" s="13" t="s">
        <v>373</v>
      </c>
    </row>
    <row r="62" spans="1:14" ht="15.95" customHeight="1" x14ac:dyDescent="0.25">
      <c r="A62" s="12" t="s">
        <v>44</v>
      </c>
      <c r="B62" s="74" t="s">
        <v>237</v>
      </c>
      <c r="C62" s="67" t="s">
        <v>166</v>
      </c>
      <c r="D62" s="67" t="s">
        <v>166</v>
      </c>
      <c r="E62" s="67" t="s">
        <v>166</v>
      </c>
      <c r="F62" s="67" t="s">
        <v>166</v>
      </c>
      <c r="G62" s="67" t="s">
        <v>118</v>
      </c>
      <c r="H62" s="64" t="str">
        <f>'11.1'!C53</f>
        <v>Да</v>
      </c>
      <c r="I62" s="67"/>
      <c r="J62" s="64">
        <f t="shared" si="4"/>
        <v>4</v>
      </c>
      <c r="K62" s="64"/>
      <c r="L62" s="64"/>
      <c r="M62" s="25">
        <f t="shared" si="1"/>
        <v>4</v>
      </c>
      <c r="N62" s="15" t="s">
        <v>375</v>
      </c>
    </row>
    <row r="63" spans="1:14" s="28" customFormat="1" ht="15.95" customHeight="1" x14ac:dyDescent="0.25">
      <c r="A63" s="11" t="s">
        <v>45</v>
      </c>
      <c r="B63" s="75"/>
      <c r="C63" s="68"/>
      <c r="D63" s="68"/>
      <c r="E63" s="68"/>
      <c r="F63" s="68"/>
      <c r="G63" s="68"/>
      <c r="H63" s="66"/>
      <c r="I63" s="68"/>
      <c r="J63" s="66"/>
      <c r="K63" s="65"/>
      <c r="L63" s="66"/>
      <c r="M63" s="26"/>
      <c r="N63" s="17"/>
    </row>
    <row r="64" spans="1:14" s="8" customFormat="1" ht="15.95" customHeight="1" x14ac:dyDescent="0.25">
      <c r="A64" s="12" t="s">
        <v>46</v>
      </c>
      <c r="B64" s="74" t="s">
        <v>172</v>
      </c>
      <c r="C64" s="67"/>
      <c r="D64" s="67"/>
      <c r="E64" s="67"/>
      <c r="F64" s="67"/>
      <c r="G64" s="67"/>
      <c r="H64" s="64" t="str">
        <f>'11.1'!C55</f>
        <v>Да</v>
      </c>
      <c r="I64" s="67"/>
      <c r="J64" s="64">
        <f t="shared" ref="J64:J77" si="5">IF(B64="Да, опубликована",4,IF(B64="Да, опубликована, за исключением сведений о принятых решениях и мерах по устранению выявленных нарушений",2,0))</f>
        <v>0</v>
      </c>
      <c r="K64" s="64"/>
      <c r="L64" s="64"/>
      <c r="M64" s="25">
        <f t="shared" si="1"/>
        <v>0</v>
      </c>
      <c r="N64" s="15" t="s">
        <v>379</v>
      </c>
    </row>
    <row r="65" spans="1:14" s="8" customFormat="1" ht="15.95" customHeight="1" x14ac:dyDescent="0.25">
      <c r="A65" s="12" t="s">
        <v>47</v>
      </c>
      <c r="B65" s="74" t="s">
        <v>469</v>
      </c>
      <c r="C65" s="67" t="s">
        <v>170</v>
      </c>
      <c r="D65" s="67" t="s">
        <v>166</v>
      </c>
      <c r="E65" s="67" t="s">
        <v>167</v>
      </c>
      <c r="F65" s="67" t="s">
        <v>167</v>
      </c>
      <c r="G65" s="67"/>
      <c r="H65" s="64" t="str">
        <f>'11.1'!C56</f>
        <v>Нет</v>
      </c>
      <c r="I65" s="67"/>
      <c r="J65" s="64">
        <f t="shared" si="5"/>
        <v>0</v>
      </c>
      <c r="K65" s="64"/>
      <c r="L65" s="64">
        <v>0.5</v>
      </c>
      <c r="M65" s="25">
        <f t="shared" si="1"/>
        <v>0</v>
      </c>
      <c r="N65" s="15" t="s">
        <v>381</v>
      </c>
    </row>
    <row r="66" spans="1:14" s="8" customFormat="1" ht="15.95" customHeight="1" x14ac:dyDescent="0.25">
      <c r="A66" s="12" t="s">
        <v>48</v>
      </c>
      <c r="B66" s="74" t="s">
        <v>469</v>
      </c>
      <c r="C66" s="67" t="s">
        <v>170</v>
      </c>
      <c r="D66" s="67" t="s">
        <v>170</v>
      </c>
      <c r="E66" s="67" t="s">
        <v>170</v>
      </c>
      <c r="F66" s="67" t="s">
        <v>167</v>
      </c>
      <c r="G66" s="67" t="s">
        <v>118</v>
      </c>
      <c r="H66" s="64" t="str">
        <f>'11.1'!C57</f>
        <v>Нет</v>
      </c>
      <c r="I66" s="67"/>
      <c r="J66" s="64">
        <f t="shared" si="5"/>
        <v>0</v>
      </c>
      <c r="K66" s="64"/>
      <c r="L66" s="64">
        <v>0.5</v>
      </c>
      <c r="M66" s="25">
        <f t="shared" si="1"/>
        <v>0</v>
      </c>
      <c r="N66" s="15" t="s">
        <v>384</v>
      </c>
    </row>
    <row r="67" spans="1:14" s="8" customFormat="1" ht="15.95" customHeight="1" x14ac:dyDescent="0.25">
      <c r="A67" s="12" t="s">
        <v>49</v>
      </c>
      <c r="B67" s="74" t="s">
        <v>470</v>
      </c>
      <c r="C67" s="67" t="s">
        <v>170</v>
      </c>
      <c r="D67" s="67" t="s">
        <v>166</v>
      </c>
      <c r="E67" s="67" t="s">
        <v>166</v>
      </c>
      <c r="F67" s="67" t="s">
        <v>167</v>
      </c>
      <c r="G67" s="67" t="s">
        <v>99</v>
      </c>
      <c r="H67" s="64" t="str">
        <f>'11.1'!C58</f>
        <v>Нет</v>
      </c>
      <c r="I67" s="67"/>
      <c r="J67" s="64">
        <f t="shared" si="5"/>
        <v>0</v>
      </c>
      <c r="K67" s="64">
        <v>0.5</v>
      </c>
      <c r="L67" s="64">
        <v>0.5</v>
      </c>
      <c r="M67" s="25">
        <f t="shared" si="1"/>
        <v>0</v>
      </c>
      <c r="N67" s="15" t="s">
        <v>385</v>
      </c>
    </row>
    <row r="68" spans="1:14" ht="15.95" customHeight="1" x14ac:dyDescent="0.25">
      <c r="A68" s="12" t="s">
        <v>50</v>
      </c>
      <c r="B68" s="74" t="s">
        <v>469</v>
      </c>
      <c r="C68" s="67" t="s">
        <v>170</v>
      </c>
      <c r="D68" s="67" t="s">
        <v>166</v>
      </c>
      <c r="E68" s="67" t="s">
        <v>166</v>
      </c>
      <c r="F68" s="67" t="s">
        <v>167</v>
      </c>
      <c r="G68" s="67" t="s">
        <v>118</v>
      </c>
      <c r="H68" s="64" t="str">
        <f>'11.1'!C59</f>
        <v>Да</v>
      </c>
      <c r="I68" s="67"/>
      <c r="J68" s="64">
        <f t="shared" si="5"/>
        <v>0</v>
      </c>
      <c r="K68" s="64"/>
      <c r="L68" s="64"/>
      <c r="M68" s="25">
        <f t="shared" si="1"/>
        <v>0</v>
      </c>
      <c r="N68" s="15" t="s">
        <v>503</v>
      </c>
    </row>
    <row r="69" spans="1:14" s="8" customFormat="1" ht="15.95" customHeight="1" x14ac:dyDescent="0.25">
      <c r="A69" s="12" t="s">
        <v>51</v>
      </c>
      <c r="B69" s="74" t="s">
        <v>469</v>
      </c>
      <c r="C69" s="67" t="s">
        <v>166</v>
      </c>
      <c r="D69" s="67" t="s">
        <v>166</v>
      </c>
      <c r="E69" s="67" t="s">
        <v>166</v>
      </c>
      <c r="F69" s="67" t="s">
        <v>167</v>
      </c>
      <c r="G69" s="67" t="s">
        <v>118</v>
      </c>
      <c r="H69" s="64" t="str">
        <f>'11.1'!C60</f>
        <v>Нет</v>
      </c>
      <c r="I69" s="67"/>
      <c r="J69" s="64">
        <f t="shared" si="5"/>
        <v>0</v>
      </c>
      <c r="K69" s="64"/>
      <c r="L69" s="64">
        <v>0.5</v>
      </c>
      <c r="M69" s="25">
        <f t="shared" si="1"/>
        <v>0</v>
      </c>
      <c r="N69" s="15" t="s">
        <v>388</v>
      </c>
    </row>
    <row r="70" spans="1:14" s="8" customFormat="1" ht="15.95" customHeight="1" x14ac:dyDescent="0.25">
      <c r="A70" s="12" t="s">
        <v>52</v>
      </c>
      <c r="B70" s="74" t="s">
        <v>172</v>
      </c>
      <c r="C70" s="67"/>
      <c r="D70" s="67"/>
      <c r="E70" s="67"/>
      <c r="F70" s="67"/>
      <c r="G70" s="67"/>
      <c r="H70" s="64" t="str">
        <f>'11.1'!C61</f>
        <v>Да</v>
      </c>
      <c r="I70" s="67"/>
      <c r="J70" s="64">
        <f t="shared" si="5"/>
        <v>0</v>
      </c>
      <c r="K70" s="64"/>
      <c r="L70" s="64"/>
      <c r="M70" s="25">
        <f t="shared" si="1"/>
        <v>0</v>
      </c>
      <c r="N70" s="15" t="s">
        <v>390</v>
      </c>
    </row>
    <row r="71" spans="1:14" s="8" customFormat="1" ht="15.95" customHeight="1" x14ac:dyDescent="0.25">
      <c r="A71" s="12" t="s">
        <v>53</v>
      </c>
      <c r="B71" s="74" t="s">
        <v>470</v>
      </c>
      <c r="C71" s="67" t="s">
        <v>170</v>
      </c>
      <c r="D71" s="67" t="s">
        <v>166</v>
      </c>
      <c r="E71" s="67" t="s">
        <v>170</v>
      </c>
      <c r="F71" s="67" t="s">
        <v>170</v>
      </c>
      <c r="G71" s="67" t="s">
        <v>118</v>
      </c>
      <c r="H71" s="64" t="str">
        <f>'11.1'!C62</f>
        <v>Нет</v>
      </c>
      <c r="I71" s="67"/>
      <c r="J71" s="64">
        <f t="shared" si="5"/>
        <v>0</v>
      </c>
      <c r="K71" s="64"/>
      <c r="L71" s="64">
        <v>0.5</v>
      </c>
      <c r="M71" s="25">
        <f t="shared" si="1"/>
        <v>0</v>
      </c>
      <c r="N71" s="22" t="s">
        <v>394</v>
      </c>
    </row>
    <row r="72" spans="1:14" s="8" customFormat="1" ht="15.95" customHeight="1" x14ac:dyDescent="0.25">
      <c r="A72" s="12" t="s">
        <v>54</v>
      </c>
      <c r="B72" s="74" t="s">
        <v>469</v>
      </c>
      <c r="C72" s="67" t="s">
        <v>170</v>
      </c>
      <c r="D72" s="67" t="s">
        <v>166</v>
      </c>
      <c r="E72" s="67" t="s">
        <v>166</v>
      </c>
      <c r="F72" s="67" t="s">
        <v>167</v>
      </c>
      <c r="G72" s="67" t="s">
        <v>118</v>
      </c>
      <c r="H72" s="64" t="str">
        <f>'11.1'!C63</f>
        <v>Да</v>
      </c>
      <c r="I72" s="67"/>
      <c r="J72" s="64">
        <f t="shared" si="5"/>
        <v>0</v>
      </c>
      <c r="K72" s="64"/>
      <c r="L72" s="64"/>
      <c r="M72" s="25">
        <f t="shared" si="1"/>
        <v>0</v>
      </c>
      <c r="N72" s="15" t="s">
        <v>396</v>
      </c>
    </row>
    <row r="73" spans="1:14" s="8" customFormat="1" ht="15.95" customHeight="1" x14ac:dyDescent="0.25">
      <c r="A73" s="12" t="s">
        <v>55</v>
      </c>
      <c r="B73" s="74" t="s">
        <v>237</v>
      </c>
      <c r="C73" s="67" t="s">
        <v>170</v>
      </c>
      <c r="D73" s="67" t="s">
        <v>166</v>
      </c>
      <c r="E73" s="67" t="s">
        <v>166</v>
      </c>
      <c r="F73" s="67" t="s">
        <v>166</v>
      </c>
      <c r="G73" s="67" t="s">
        <v>98</v>
      </c>
      <c r="H73" s="64" t="str">
        <f>'11.1'!C64</f>
        <v>Да</v>
      </c>
      <c r="I73" s="67"/>
      <c r="J73" s="64">
        <f t="shared" si="5"/>
        <v>4</v>
      </c>
      <c r="K73" s="64"/>
      <c r="L73" s="64"/>
      <c r="M73" s="25">
        <f t="shared" si="1"/>
        <v>4</v>
      </c>
      <c r="N73" s="15" t="s">
        <v>459</v>
      </c>
    </row>
    <row r="74" spans="1:14" ht="15.95" customHeight="1" x14ac:dyDescent="0.25">
      <c r="A74" s="12" t="s">
        <v>56</v>
      </c>
      <c r="B74" s="74" t="s">
        <v>469</v>
      </c>
      <c r="C74" s="67" t="s">
        <v>170</v>
      </c>
      <c r="D74" s="67" t="s">
        <v>166</v>
      </c>
      <c r="E74" s="67" t="s">
        <v>170</v>
      </c>
      <c r="F74" s="67" t="s">
        <v>170</v>
      </c>
      <c r="G74" s="67" t="s">
        <v>118</v>
      </c>
      <c r="H74" s="64" t="str">
        <f>'11.1'!C65</f>
        <v>Да</v>
      </c>
      <c r="I74" s="67"/>
      <c r="J74" s="64">
        <f t="shared" si="5"/>
        <v>0</v>
      </c>
      <c r="K74" s="64"/>
      <c r="L74" s="64"/>
      <c r="M74" s="25">
        <f t="shared" si="1"/>
        <v>0</v>
      </c>
      <c r="N74" s="15" t="s">
        <v>402</v>
      </c>
    </row>
    <row r="75" spans="1:14" s="8" customFormat="1" ht="15.95" customHeight="1" x14ac:dyDescent="0.25">
      <c r="A75" s="12" t="s">
        <v>57</v>
      </c>
      <c r="B75" s="74" t="s">
        <v>470</v>
      </c>
      <c r="C75" s="67" t="s">
        <v>170</v>
      </c>
      <c r="D75" s="67" t="s">
        <v>166</v>
      </c>
      <c r="E75" s="67" t="s">
        <v>170</v>
      </c>
      <c r="F75" s="67" t="s">
        <v>167</v>
      </c>
      <c r="G75" s="67" t="s">
        <v>99</v>
      </c>
      <c r="H75" s="64" t="str">
        <f>'11.1'!C66</f>
        <v>Нет</v>
      </c>
      <c r="I75" s="67"/>
      <c r="J75" s="64">
        <f t="shared" si="5"/>
        <v>0</v>
      </c>
      <c r="K75" s="64">
        <v>0.5</v>
      </c>
      <c r="L75" s="64">
        <v>0.5</v>
      </c>
      <c r="M75" s="25">
        <f t="shared" si="1"/>
        <v>0</v>
      </c>
      <c r="N75" s="15" t="s">
        <v>405</v>
      </c>
    </row>
    <row r="76" spans="1:14" s="8" customFormat="1" ht="15.95" customHeight="1" x14ac:dyDescent="0.25">
      <c r="A76" s="12" t="s">
        <v>58</v>
      </c>
      <c r="B76" s="74" t="s">
        <v>470</v>
      </c>
      <c r="C76" s="67"/>
      <c r="D76" s="67"/>
      <c r="E76" s="67"/>
      <c r="F76" s="67"/>
      <c r="G76" s="67"/>
      <c r="H76" s="64" t="str">
        <f>'11.1'!C67</f>
        <v>Нет</v>
      </c>
      <c r="I76" s="67"/>
      <c r="J76" s="64">
        <f t="shared" si="5"/>
        <v>0</v>
      </c>
      <c r="K76" s="64"/>
      <c r="L76" s="64">
        <v>0.5</v>
      </c>
      <c r="M76" s="25">
        <f t="shared" si="1"/>
        <v>0</v>
      </c>
      <c r="N76" s="15" t="s">
        <v>408</v>
      </c>
    </row>
    <row r="77" spans="1:14" ht="15.95" customHeight="1" x14ac:dyDescent="0.25">
      <c r="A77" s="12" t="s">
        <v>59</v>
      </c>
      <c r="B77" s="74" t="s">
        <v>172</v>
      </c>
      <c r="C77" s="67"/>
      <c r="D77" s="67"/>
      <c r="E77" s="67"/>
      <c r="F77" s="67"/>
      <c r="G77" s="67"/>
      <c r="H77" s="64" t="str">
        <f>'11.1'!C68</f>
        <v>Да</v>
      </c>
      <c r="I77" s="67"/>
      <c r="J77" s="64">
        <f t="shared" si="5"/>
        <v>0</v>
      </c>
      <c r="K77" s="64"/>
      <c r="L77" s="64"/>
      <c r="M77" s="25">
        <f t="shared" si="1"/>
        <v>0</v>
      </c>
      <c r="N77" s="19" t="s">
        <v>411</v>
      </c>
    </row>
    <row r="78" spans="1:14" s="28" customFormat="1" ht="15.95" customHeight="1" x14ac:dyDescent="0.25">
      <c r="A78" s="11" t="s">
        <v>60</v>
      </c>
      <c r="B78" s="75"/>
      <c r="C78" s="68"/>
      <c r="D78" s="68"/>
      <c r="E78" s="68"/>
      <c r="F78" s="68"/>
      <c r="G78" s="68"/>
      <c r="H78" s="66"/>
      <c r="I78" s="68"/>
      <c r="J78" s="66"/>
      <c r="K78" s="65"/>
      <c r="L78" s="66"/>
      <c r="M78" s="26"/>
      <c r="N78" s="17"/>
    </row>
    <row r="79" spans="1:14" s="8" customFormat="1" ht="15.95" customHeight="1" x14ac:dyDescent="0.25">
      <c r="A79" s="12" t="s">
        <v>61</v>
      </c>
      <c r="B79" s="74" t="s">
        <v>469</v>
      </c>
      <c r="C79" s="67" t="s">
        <v>170</v>
      </c>
      <c r="D79" s="67" t="s">
        <v>166</v>
      </c>
      <c r="E79" s="67" t="s">
        <v>166</v>
      </c>
      <c r="F79" s="67" t="s">
        <v>166</v>
      </c>
      <c r="G79" s="67" t="s">
        <v>118</v>
      </c>
      <c r="H79" s="64" t="str">
        <f>'11.1'!C70</f>
        <v>Нет</v>
      </c>
      <c r="I79" s="67"/>
      <c r="J79" s="64">
        <f t="shared" ref="J79:J84" si="6">IF(B79="Да, опубликована",4,IF(B79="Да, опубликована, за исключением сведений о принятых решениях и мерах по устранению выявленных нарушений",2,0))</f>
        <v>0</v>
      </c>
      <c r="K79" s="64"/>
      <c r="L79" s="64">
        <v>0.5</v>
      </c>
      <c r="M79" s="25">
        <f t="shared" si="1"/>
        <v>0</v>
      </c>
      <c r="N79" s="15" t="s">
        <v>344</v>
      </c>
    </row>
    <row r="80" spans="1:14" ht="15.95" customHeight="1" x14ac:dyDescent="0.25">
      <c r="A80" s="12" t="s">
        <v>62</v>
      </c>
      <c r="B80" s="74" t="s">
        <v>469</v>
      </c>
      <c r="C80" s="67" t="s">
        <v>166</v>
      </c>
      <c r="D80" s="67" t="s">
        <v>166</v>
      </c>
      <c r="E80" s="67" t="s">
        <v>166</v>
      </c>
      <c r="F80" s="67" t="s">
        <v>167</v>
      </c>
      <c r="G80" s="67" t="s">
        <v>98</v>
      </c>
      <c r="H80" s="64" t="str">
        <f>'11.1'!C71</f>
        <v>Да</v>
      </c>
      <c r="I80" s="67"/>
      <c r="J80" s="64">
        <f t="shared" si="6"/>
        <v>0</v>
      </c>
      <c r="K80" s="64"/>
      <c r="L80" s="64"/>
      <c r="M80" s="25">
        <f t="shared" si="1"/>
        <v>0</v>
      </c>
      <c r="N80" s="13" t="s">
        <v>347</v>
      </c>
    </row>
    <row r="81" spans="1:14" ht="15.95" customHeight="1" x14ac:dyDescent="0.25">
      <c r="A81" s="12" t="s">
        <v>63</v>
      </c>
      <c r="B81" s="74" t="s">
        <v>172</v>
      </c>
      <c r="C81" s="67"/>
      <c r="D81" s="67"/>
      <c r="E81" s="67"/>
      <c r="F81" s="67"/>
      <c r="G81" s="67"/>
      <c r="H81" s="64" t="str">
        <f>'11.1'!C72</f>
        <v>Да</v>
      </c>
      <c r="I81" s="67"/>
      <c r="J81" s="64">
        <f t="shared" si="6"/>
        <v>0</v>
      </c>
      <c r="K81" s="64"/>
      <c r="L81" s="64"/>
      <c r="M81" s="25">
        <f t="shared" si="1"/>
        <v>0</v>
      </c>
      <c r="N81" s="15" t="s">
        <v>350</v>
      </c>
    </row>
    <row r="82" spans="1:14" s="8" customFormat="1" ht="15.95" customHeight="1" x14ac:dyDescent="0.25">
      <c r="A82" s="12" t="s">
        <v>64</v>
      </c>
      <c r="B82" s="74" t="s">
        <v>470</v>
      </c>
      <c r="C82" s="67" t="s">
        <v>170</v>
      </c>
      <c r="D82" s="67" t="s">
        <v>166</v>
      </c>
      <c r="E82" s="67" t="s">
        <v>166</v>
      </c>
      <c r="F82" s="67" t="s">
        <v>167</v>
      </c>
      <c r="G82" s="67" t="s">
        <v>118</v>
      </c>
      <c r="H82" s="71" t="str">
        <f>'11.1'!C73</f>
        <v>Да</v>
      </c>
      <c r="I82" s="67"/>
      <c r="J82" s="64">
        <f t="shared" si="6"/>
        <v>0</v>
      </c>
      <c r="K82" s="64"/>
      <c r="L82" s="64"/>
      <c r="M82" s="25">
        <f t="shared" si="1"/>
        <v>0</v>
      </c>
      <c r="N82" s="15" t="s">
        <v>352</v>
      </c>
    </row>
    <row r="83" spans="1:14" s="8" customFormat="1" ht="15.95" customHeight="1" x14ac:dyDescent="0.25">
      <c r="A83" s="12" t="s">
        <v>65</v>
      </c>
      <c r="B83" s="74" t="s">
        <v>469</v>
      </c>
      <c r="C83" s="67" t="s">
        <v>166</v>
      </c>
      <c r="D83" s="67" t="s">
        <v>166</v>
      </c>
      <c r="E83" s="67" t="s">
        <v>166</v>
      </c>
      <c r="F83" s="67" t="s">
        <v>168</v>
      </c>
      <c r="G83" s="67" t="s">
        <v>99</v>
      </c>
      <c r="H83" s="64" t="str">
        <f>'11.1'!C74</f>
        <v>Да</v>
      </c>
      <c r="I83" s="67"/>
      <c r="J83" s="64">
        <f t="shared" si="6"/>
        <v>0</v>
      </c>
      <c r="K83" s="64">
        <v>0.5</v>
      </c>
      <c r="L83" s="64"/>
      <c r="M83" s="25">
        <f t="shared" ref="M83:M110" si="7">J83*(1-K83)*(1-L83)</f>
        <v>0</v>
      </c>
      <c r="N83" s="15" t="s">
        <v>355</v>
      </c>
    </row>
    <row r="84" spans="1:14" s="8" customFormat="1" ht="15.95" customHeight="1" x14ac:dyDescent="0.25">
      <c r="A84" s="12" t="s">
        <v>66</v>
      </c>
      <c r="B84" s="74" t="s">
        <v>172</v>
      </c>
      <c r="C84" s="67"/>
      <c r="D84" s="67"/>
      <c r="E84" s="67"/>
      <c r="F84" s="67"/>
      <c r="G84" s="67"/>
      <c r="H84" s="64" t="str">
        <f>'11.1'!C75</f>
        <v>Нет</v>
      </c>
      <c r="I84" s="67"/>
      <c r="J84" s="64">
        <f t="shared" si="6"/>
        <v>0</v>
      </c>
      <c r="K84" s="64"/>
      <c r="L84" s="64"/>
      <c r="M84" s="25">
        <f t="shared" si="7"/>
        <v>0</v>
      </c>
      <c r="N84" s="15" t="s">
        <v>518</v>
      </c>
    </row>
    <row r="85" spans="1:14" s="28" customFormat="1" ht="15.95" customHeight="1" x14ac:dyDescent="0.25">
      <c r="A85" s="11" t="s">
        <v>67</v>
      </c>
      <c r="B85" s="75"/>
      <c r="C85" s="68"/>
      <c r="D85" s="68"/>
      <c r="E85" s="68"/>
      <c r="F85" s="68"/>
      <c r="G85" s="68"/>
      <c r="H85" s="66"/>
      <c r="I85" s="68"/>
      <c r="J85" s="66"/>
      <c r="K85" s="65"/>
      <c r="L85" s="66"/>
      <c r="M85" s="26"/>
      <c r="N85" s="17"/>
    </row>
    <row r="86" spans="1:14" s="8" customFormat="1" ht="15.95" customHeight="1" x14ac:dyDescent="0.25">
      <c r="A86" s="12" t="s">
        <v>68</v>
      </c>
      <c r="B86" s="74" t="s">
        <v>172</v>
      </c>
      <c r="C86" s="67"/>
      <c r="D86" s="67"/>
      <c r="E86" s="67"/>
      <c r="F86" s="67"/>
      <c r="G86" s="67"/>
      <c r="H86" s="64" t="str">
        <f>'11.1'!C77</f>
        <v>Нет</v>
      </c>
      <c r="I86" s="67"/>
      <c r="J86" s="64">
        <f t="shared" ref="J86:J97" si="8">IF(B86="Да, опубликована",4,IF(B86="Да, опубликована, за исключением сведений о принятых решениях и мерах по устранению выявленных нарушений",2,0))</f>
        <v>0</v>
      </c>
      <c r="K86" s="64"/>
      <c r="L86" s="64">
        <v>0.5</v>
      </c>
      <c r="M86" s="25">
        <f t="shared" si="7"/>
        <v>0</v>
      </c>
      <c r="N86" s="15" t="s">
        <v>264</v>
      </c>
    </row>
    <row r="87" spans="1:14" s="8" customFormat="1" ht="15.95" customHeight="1" x14ac:dyDescent="0.25">
      <c r="A87" s="12" t="s">
        <v>69</v>
      </c>
      <c r="B87" s="74" t="s">
        <v>236</v>
      </c>
      <c r="C87" s="67" t="s">
        <v>170</v>
      </c>
      <c r="D87" s="67" t="s">
        <v>166</v>
      </c>
      <c r="E87" s="67" t="s">
        <v>166</v>
      </c>
      <c r="F87" s="67" t="s">
        <v>167</v>
      </c>
      <c r="G87" s="67" t="s">
        <v>118</v>
      </c>
      <c r="H87" s="64" t="str">
        <f>'11.1'!C78</f>
        <v>Да</v>
      </c>
      <c r="I87" s="67" t="s">
        <v>162</v>
      </c>
      <c r="J87" s="64">
        <f t="shared" si="8"/>
        <v>2</v>
      </c>
      <c r="K87" s="64"/>
      <c r="L87" s="64">
        <v>0.5</v>
      </c>
      <c r="M87" s="25">
        <f t="shared" si="7"/>
        <v>1</v>
      </c>
      <c r="N87" s="15" t="s">
        <v>270</v>
      </c>
    </row>
    <row r="88" spans="1:14" s="8" customFormat="1" ht="15.95" customHeight="1" x14ac:dyDescent="0.25">
      <c r="A88" s="12" t="s">
        <v>70</v>
      </c>
      <c r="B88" s="74" t="s">
        <v>469</v>
      </c>
      <c r="C88" s="67" t="s">
        <v>170</v>
      </c>
      <c r="D88" s="67" t="s">
        <v>166</v>
      </c>
      <c r="E88" s="67" t="s">
        <v>170</v>
      </c>
      <c r="F88" s="67" t="s">
        <v>167</v>
      </c>
      <c r="G88" s="67" t="s">
        <v>118</v>
      </c>
      <c r="H88" s="64" t="str">
        <f>'11.1'!C79</f>
        <v>Да</v>
      </c>
      <c r="I88" s="67"/>
      <c r="J88" s="64">
        <f t="shared" si="8"/>
        <v>0</v>
      </c>
      <c r="K88" s="64"/>
      <c r="L88" s="64"/>
      <c r="M88" s="25">
        <f t="shared" si="7"/>
        <v>0</v>
      </c>
      <c r="N88" s="15" t="s">
        <v>272</v>
      </c>
    </row>
    <row r="89" spans="1:14" s="8" customFormat="1" ht="15.95" customHeight="1" x14ac:dyDescent="0.25">
      <c r="A89" s="12" t="s">
        <v>71</v>
      </c>
      <c r="B89" s="74" t="s">
        <v>469</v>
      </c>
      <c r="C89" s="67" t="s">
        <v>170</v>
      </c>
      <c r="D89" s="67" t="s">
        <v>166</v>
      </c>
      <c r="E89" s="67" t="s">
        <v>166</v>
      </c>
      <c r="F89" s="67" t="s">
        <v>167</v>
      </c>
      <c r="G89" s="67" t="s">
        <v>98</v>
      </c>
      <c r="H89" s="64" t="str">
        <f>'11.1'!C80</f>
        <v>Нет</v>
      </c>
      <c r="I89" s="67"/>
      <c r="J89" s="64">
        <f t="shared" si="8"/>
        <v>0</v>
      </c>
      <c r="K89" s="64"/>
      <c r="L89" s="64">
        <v>0.5</v>
      </c>
      <c r="M89" s="25">
        <f t="shared" si="7"/>
        <v>0</v>
      </c>
      <c r="N89" s="15" t="s">
        <v>277</v>
      </c>
    </row>
    <row r="90" spans="1:14" ht="15.95" customHeight="1" x14ac:dyDescent="0.25">
      <c r="A90" s="12" t="s">
        <v>72</v>
      </c>
      <c r="B90" s="74" t="s">
        <v>236</v>
      </c>
      <c r="C90" s="67" t="s">
        <v>170</v>
      </c>
      <c r="D90" s="67" t="s">
        <v>166</v>
      </c>
      <c r="E90" s="67" t="s">
        <v>166</v>
      </c>
      <c r="F90" s="67" t="s">
        <v>167</v>
      </c>
      <c r="G90" s="67" t="s">
        <v>99</v>
      </c>
      <c r="H90" s="64" t="str">
        <f>'11.1'!C81</f>
        <v>Да</v>
      </c>
      <c r="I90" s="67"/>
      <c r="J90" s="64">
        <f t="shared" si="8"/>
        <v>2</v>
      </c>
      <c r="K90" s="64">
        <v>0.5</v>
      </c>
      <c r="L90" s="64"/>
      <c r="M90" s="25">
        <f t="shared" si="7"/>
        <v>1</v>
      </c>
      <c r="N90" s="23" t="s">
        <v>280</v>
      </c>
    </row>
    <row r="91" spans="1:14" s="8" customFormat="1" ht="15.95" customHeight="1" x14ac:dyDescent="0.25">
      <c r="A91" s="12" t="s">
        <v>73</v>
      </c>
      <c r="B91" s="74" t="s">
        <v>470</v>
      </c>
      <c r="C91" s="67" t="s">
        <v>170</v>
      </c>
      <c r="D91" s="67" t="s">
        <v>168</v>
      </c>
      <c r="E91" s="67" t="s">
        <v>168</v>
      </c>
      <c r="F91" s="67" t="s">
        <v>168</v>
      </c>
      <c r="G91" s="67" t="s">
        <v>98</v>
      </c>
      <c r="H91" s="64" t="str">
        <f>'11.1'!C82</f>
        <v>Да</v>
      </c>
      <c r="I91" s="67"/>
      <c r="J91" s="64">
        <f t="shared" si="8"/>
        <v>0</v>
      </c>
      <c r="K91" s="64"/>
      <c r="L91" s="64"/>
      <c r="M91" s="25">
        <f t="shared" si="7"/>
        <v>0</v>
      </c>
      <c r="N91" s="15" t="s">
        <v>283</v>
      </c>
    </row>
    <row r="92" spans="1:14" ht="15.95" customHeight="1" x14ac:dyDescent="0.25">
      <c r="A92" s="12" t="s">
        <v>74</v>
      </c>
      <c r="B92" s="74" t="s">
        <v>469</v>
      </c>
      <c r="C92" s="67" t="s">
        <v>166</v>
      </c>
      <c r="D92" s="67" t="s">
        <v>166</v>
      </c>
      <c r="E92" s="67" t="s">
        <v>166</v>
      </c>
      <c r="F92" s="67" t="s">
        <v>166</v>
      </c>
      <c r="G92" s="67" t="s">
        <v>118</v>
      </c>
      <c r="H92" s="64" t="str">
        <f>'11.1'!C83</f>
        <v>Да</v>
      </c>
      <c r="I92" s="67"/>
      <c r="J92" s="64">
        <f t="shared" si="8"/>
        <v>0</v>
      </c>
      <c r="K92" s="64"/>
      <c r="L92" s="64"/>
      <c r="M92" s="25">
        <f t="shared" si="7"/>
        <v>0</v>
      </c>
      <c r="N92" s="15" t="s">
        <v>285</v>
      </c>
    </row>
    <row r="93" spans="1:14" s="7" customFormat="1" ht="15.95" customHeight="1" x14ac:dyDescent="0.25">
      <c r="A93" s="12" t="s">
        <v>75</v>
      </c>
      <c r="B93" s="74" t="s">
        <v>236</v>
      </c>
      <c r="C93" s="67" t="s">
        <v>166</v>
      </c>
      <c r="D93" s="67" t="s">
        <v>166</v>
      </c>
      <c r="E93" s="67" t="s">
        <v>166</v>
      </c>
      <c r="F93" s="67" t="s">
        <v>168</v>
      </c>
      <c r="G93" s="67" t="s">
        <v>99</v>
      </c>
      <c r="H93" s="64" t="str">
        <f>'11.1'!C84</f>
        <v>Да</v>
      </c>
      <c r="I93" s="67"/>
      <c r="J93" s="64">
        <f t="shared" si="8"/>
        <v>2</v>
      </c>
      <c r="K93" s="64">
        <v>0.5</v>
      </c>
      <c r="L93" s="64"/>
      <c r="M93" s="25">
        <f t="shared" si="7"/>
        <v>1</v>
      </c>
      <c r="N93" s="15" t="s">
        <v>487</v>
      </c>
    </row>
    <row r="94" spans="1:14" s="8" customFormat="1" ht="15.95" customHeight="1" x14ac:dyDescent="0.25">
      <c r="A94" s="12" t="s">
        <v>76</v>
      </c>
      <c r="B94" s="74" t="s">
        <v>172</v>
      </c>
      <c r="C94" s="67"/>
      <c r="D94" s="67"/>
      <c r="E94" s="67"/>
      <c r="F94" s="67"/>
      <c r="G94" s="67"/>
      <c r="H94" s="64" t="str">
        <f>'11.1'!C85</f>
        <v>Да</v>
      </c>
      <c r="I94" s="67"/>
      <c r="J94" s="64">
        <f t="shared" si="8"/>
        <v>0</v>
      </c>
      <c r="K94" s="64"/>
      <c r="L94" s="64"/>
      <c r="M94" s="25">
        <f t="shared" si="7"/>
        <v>0</v>
      </c>
      <c r="N94" s="15" t="s">
        <v>289</v>
      </c>
    </row>
    <row r="95" spans="1:14" ht="15.95" customHeight="1" x14ac:dyDescent="0.25">
      <c r="A95" s="12" t="s">
        <v>77</v>
      </c>
      <c r="B95" s="74" t="s">
        <v>469</v>
      </c>
      <c r="C95" s="67" t="s">
        <v>170</v>
      </c>
      <c r="D95" s="67" t="s">
        <v>166</v>
      </c>
      <c r="E95" s="67" t="s">
        <v>166</v>
      </c>
      <c r="F95" s="67" t="s">
        <v>167</v>
      </c>
      <c r="G95" s="67" t="s">
        <v>118</v>
      </c>
      <c r="H95" s="64" t="str">
        <f>'11.1'!C86</f>
        <v>Нет</v>
      </c>
      <c r="I95" s="67"/>
      <c r="J95" s="64">
        <f t="shared" si="8"/>
        <v>0</v>
      </c>
      <c r="K95" s="64"/>
      <c r="L95" s="64">
        <v>0.5</v>
      </c>
      <c r="M95" s="25">
        <f t="shared" si="7"/>
        <v>0</v>
      </c>
      <c r="N95" s="23" t="s">
        <v>293</v>
      </c>
    </row>
    <row r="96" spans="1:14" s="8" customFormat="1" ht="15.95" customHeight="1" x14ac:dyDescent="0.25">
      <c r="A96" s="12" t="s">
        <v>78</v>
      </c>
      <c r="B96" s="74" t="s">
        <v>237</v>
      </c>
      <c r="C96" s="67" t="s">
        <v>166</v>
      </c>
      <c r="D96" s="67" t="s">
        <v>166</v>
      </c>
      <c r="E96" s="67" t="s">
        <v>166</v>
      </c>
      <c r="F96" s="67" t="s">
        <v>166</v>
      </c>
      <c r="G96" s="67" t="s">
        <v>98</v>
      </c>
      <c r="H96" s="64" t="str">
        <f>'11.1'!C87</f>
        <v>Да</v>
      </c>
      <c r="I96" s="67"/>
      <c r="J96" s="64">
        <f t="shared" si="8"/>
        <v>4</v>
      </c>
      <c r="K96" s="64"/>
      <c r="L96" s="64"/>
      <c r="M96" s="25">
        <f t="shared" si="7"/>
        <v>4</v>
      </c>
      <c r="N96" s="15" t="s">
        <v>295</v>
      </c>
    </row>
    <row r="97" spans="1:14" s="8" customFormat="1" ht="15.95" customHeight="1" x14ac:dyDescent="0.25">
      <c r="A97" s="12" t="s">
        <v>79</v>
      </c>
      <c r="B97" s="74" t="s">
        <v>236</v>
      </c>
      <c r="C97" s="67" t="s">
        <v>166</v>
      </c>
      <c r="D97" s="67" t="s">
        <v>166</v>
      </c>
      <c r="E97" s="67" t="s">
        <v>166</v>
      </c>
      <c r="F97" s="67" t="s">
        <v>168</v>
      </c>
      <c r="G97" s="67" t="s">
        <v>300</v>
      </c>
      <c r="H97" s="64" t="str">
        <f>'11.1'!C88</f>
        <v>Да</v>
      </c>
      <c r="I97" s="67"/>
      <c r="J97" s="64">
        <f t="shared" si="8"/>
        <v>2</v>
      </c>
      <c r="K97" s="64"/>
      <c r="L97" s="64"/>
      <c r="M97" s="25">
        <f t="shared" si="7"/>
        <v>2</v>
      </c>
      <c r="N97" s="76" t="s">
        <v>299</v>
      </c>
    </row>
    <row r="98" spans="1:14" s="28" customFormat="1" ht="15.95" customHeight="1" x14ac:dyDescent="0.25">
      <c r="A98" s="11" t="s">
        <v>80</v>
      </c>
      <c r="B98" s="75"/>
      <c r="C98" s="68"/>
      <c r="D98" s="68"/>
      <c r="E98" s="68"/>
      <c r="F98" s="68"/>
      <c r="G98" s="68"/>
      <c r="H98" s="66"/>
      <c r="I98" s="68"/>
      <c r="J98" s="66"/>
      <c r="K98" s="65"/>
      <c r="L98" s="66"/>
      <c r="M98" s="26"/>
      <c r="N98" s="17"/>
    </row>
    <row r="99" spans="1:14" s="8" customFormat="1" ht="15.95" customHeight="1" x14ac:dyDescent="0.25">
      <c r="A99" s="12" t="s">
        <v>81</v>
      </c>
      <c r="B99" s="74" t="s">
        <v>469</v>
      </c>
      <c r="C99" s="67" t="s">
        <v>166</v>
      </c>
      <c r="D99" s="67" t="s">
        <v>166</v>
      </c>
      <c r="E99" s="67" t="s">
        <v>166</v>
      </c>
      <c r="F99" s="67" t="s">
        <v>166</v>
      </c>
      <c r="G99" s="67" t="s">
        <v>118</v>
      </c>
      <c r="H99" s="64" t="str">
        <f>'11.1'!C90</f>
        <v>Нет</v>
      </c>
      <c r="I99" s="67" t="s">
        <v>462</v>
      </c>
      <c r="J99" s="64">
        <f t="shared" ref="J99:J107" si="9">IF(B99="Да, опубликована",4,IF(B99="Да, опубликована, за исключением сведений о принятых решениях и мерах по устранению выявленных нарушений",2,0))</f>
        <v>0</v>
      </c>
      <c r="K99" s="64"/>
      <c r="L99" s="64">
        <v>0.5</v>
      </c>
      <c r="M99" s="25">
        <f t="shared" si="7"/>
        <v>0</v>
      </c>
      <c r="N99" s="15" t="s">
        <v>309</v>
      </c>
    </row>
    <row r="100" spans="1:14" s="8" customFormat="1" ht="15.95" customHeight="1" x14ac:dyDescent="0.25">
      <c r="A100" s="12" t="s">
        <v>82</v>
      </c>
      <c r="B100" s="74" t="s">
        <v>469</v>
      </c>
      <c r="C100" s="67" t="s">
        <v>166</v>
      </c>
      <c r="D100" s="67" t="s">
        <v>166</v>
      </c>
      <c r="E100" s="67" t="s">
        <v>166</v>
      </c>
      <c r="F100" s="67" t="s">
        <v>167</v>
      </c>
      <c r="G100" s="67" t="s">
        <v>98</v>
      </c>
      <c r="H100" s="64" t="str">
        <f>'11.1'!C91</f>
        <v>Да</v>
      </c>
      <c r="I100" s="67"/>
      <c r="J100" s="64">
        <f t="shared" si="9"/>
        <v>0</v>
      </c>
      <c r="K100" s="64"/>
      <c r="L100" s="64"/>
      <c r="M100" s="25">
        <f t="shared" si="7"/>
        <v>0</v>
      </c>
      <c r="N100" s="15" t="s">
        <v>312</v>
      </c>
    </row>
    <row r="101" spans="1:14" ht="15.95" customHeight="1" x14ac:dyDescent="0.25">
      <c r="A101" s="12" t="s">
        <v>83</v>
      </c>
      <c r="B101" s="74" t="s">
        <v>470</v>
      </c>
      <c r="C101" s="67" t="s">
        <v>166</v>
      </c>
      <c r="D101" s="67" t="s">
        <v>166</v>
      </c>
      <c r="E101" s="67" t="s">
        <v>167</v>
      </c>
      <c r="F101" s="67" t="s">
        <v>167</v>
      </c>
      <c r="G101" s="67" t="s">
        <v>98</v>
      </c>
      <c r="H101" s="64" t="str">
        <f>'11.1'!C92</f>
        <v>Нет</v>
      </c>
      <c r="I101" s="67"/>
      <c r="J101" s="64">
        <f t="shared" si="9"/>
        <v>0</v>
      </c>
      <c r="K101" s="64"/>
      <c r="L101" s="64">
        <v>0.5</v>
      </c>
      <c r="M101" s="25">
        <f t="shared" si="7"/>
        <v>0</v>
      </c>
      <c r="N101" s="15" t="s">
        <v>314</v>
      </c>
    </row>
    <row r="102" spans="1:14" ht="15.95" customHeight="1" x14ac:dyDescent="0.25">
      <c r="A102" s="12" t="s">
        <v>84</v>
      </c>
      <c r="B102" s="74" t="s">
        <v>262</v>
      </c>
      <c r="C102" s="67" t="s">
        <v>166</v>
      </c>
      <c r="D102" s="67" t="s">
        <v>168</v>
      </c>
      <c r="E102" s="67" t="s">
        <v>168</v>
      </c>
      <c r="F102" s="67" t="s">
        <v>168</v>
      </c>
      <c r="G102" s="67" t="s">
        <v>118</v>
      </c>
      <c r="H102" s="64" t="s">
        <v>167</v>
      </c>
      <c r="I102" s="67"/>
      <c r="J102" s="64">
        <f t="shared" si="9"/>
        <v>0</v>
      </c>
      <c r="K102" s="64"/>
      <c r="L102" s="64">
        <v>0.5</v>
      </c>
      <c r="M102" s="25">
        <f t="shared" si="7"/>
        <v>0</v>
      </c>
      <c r="N102" s="15" t="s">
        <v>317</v>
      </c>
    </row>
    <row r="103" spans="1:14" ht="15.95" customHeight="1" x14ac:dyDescent="0.25">
      <c r="A103" s="12" t="s">
        <v>85</v>
      </c>
      <c r="B103" s="74" t="s">
        <v>236</v>
      </c>
      <c r="C103" s="67" t="s">
        <v>170</v>
      </c>
      <c r="D103" s="67" t="s">
        <v>166</v>
      </c>
      <c r="E103" s="67" t="s">
        <v>166</v>
      </c>
      <c r="F103" s="67" t="s">
        <v>167</v>
      </c>
      <c r="G103" s="67" t="s">
        <v>118</v>
      </c>
      <c r="H103" s="64" t="str">
        <f>'11.1'!C94</f>
        <v>Да</v>
      </c>
      <c r="I103" s="67"/>
      <c r="J103" s="64">
        <f t="shared" si="9"/>
        <v>2</v>
      </c>
      <c r="K103" s="64"/>
      <c r="L103" s="64"/>
      <c r="M103" s="25">
        <f t="shared" si="7"/>
        <v>2</v>
      </c>
      <c r="N103" s="15" t="s">
        <v>323</v>
      </c>
    </row>
    <row r="104" spans="1:14" s="8" customFormat="1" ht="15.95" customHeight="1" x14ac:dyDescent="0.25">
      <c r="A104" s="12" t="s">
        <v>86</v>
      </c>
      <c r="B104" s="74" t="s">
        <v>236</v>
      </c>
      <c r="C104" s="67" t="s">
        <v>170</v>
      </c>
      <c r="D104" s="67" t="s">
        <v>166</v>
      </c>
      <c r="E104" s="67" t="s">
        <v>166</v>
      </c>
      <c r="F104" s="67" t="s">
        <v>167</v>
      </c>
      <c r="G104" s="67" t="s">
        <v>118</v>
      </c>
      <c r="H104" s="64" t="str">
        <f>'11.1'!C95</f>
        <v>Нет</v>
      </c>
      <c r="I104" s="67"/>
      <c r="J104" s="64">
        <f t="shared" si="9"/>
        <v>2</v>
      </c>
      <c r="K104" s="64"/>
      <c r="L104" s="64">
        <v>0.5</v>
      </c>
      <c r="M104" s="25">
        <f t="shared" si="7"/>
        <v>1</v>
      </c>
      <c r="N104" s="15" t="s">
        <v>327</v>
      </c>
    </row>
    <row r="105" spans="1:14" s="8" customFormat="1" ht="15.95" customHeight="1" x14ac:dyDescent="0.25">
      <c r="A105" s="12" t="s">
        <v>87</v>
      </c>
      <c r="B105" s="74" t="s">
        <v>236</v>
      </c>
      <c r="C105" s="67" t="s">
        <v>166</v>
      </c>
      <c r="D105" s="67" t="s">
        <v>166</v>
      </c>
      <c r="E105" s="67" t="s">
        <v>166</v>
      </c>
      <c r="F105" s="67" t="s">
        <v>167</v>
      </c>
      <c r="G105" s="67" t="s">
        <v>98</v>
      </c>
      <c r="H105" s="64" t="str">
        <f>'11.1'!C96</f>
        <v>Нет</v>
      </c>
      <c r="I105" s="67"/>
      <c r="J105" s="64">
        <f t="shared" si="9"/>
        <v>2</v>
      </c>
      <c r="K105" s="64"/>
      <c r="L105" s="64">
        <v>0.5</v>
      </c>
      <c r="M105" s="25">
        <f t="shared" si="7"/>
        <v>1</v>
      </c>
      <c r="N105" s="19" t="s">
        <v>329</v>
      </c>
    </row>
    <row r="106" spans="1:14" s="8" customFormat="1" ht="15.95" customHeight="1" x14ac:dyDescent="0.25">
      <c r="A106" s="12" t="s">
        <v>88</v>
      </c>
      <c r="B106" s="74" t="s">
        <v>172</v>
      </c>
      <c r="C106" s="67"/>
      <c r="D106" s="67"/>
      <c r="E106" s="67"/>
      <c r="F106" s="67"/>
      <c r="G106" s="67"/>
      <c r="H106" s="64" t="str">
        <f>'11.1'!C97</f>
        <v>Да</v>
      </c>
      <c r="I106" s="67"/>
      <c r="J106" s="64">
        <f t="shared" si="9"/>
        <v>0</v>
      </c>
      <c r="K106" s="64"/>
      <c r="L106" s="64"/>
      <c r="M106" s="25">
        <f t="shared" si="7"/>
        <v>0</v>
      </c>
      <c r="N106" s="13" t="s">
        <v>333</v>
      </c>
    </row>
    <row r="107" spans="1:14" s="8" customFormat="1" ht="15.95" customHeight="1" x14ac:dyDescent="0.25">
      <c r="A107" s="12" t="s">
        <v>89</v>
      </c>
      <c r="B107" s="74" t="s">
        <v>172</v>
      </c>
      <c r="C107" s="67"/>
      <c r="D107" s="67"/>
      <c r="E107" s="67"/>
      <c r="F107" s="67"/>
      <c r="G107" s="67"/>
      <c r="H107" s="64" t="str">
        <f>'11.1'!C98</f>
        <v>Нет</v>
      </c>
      <c r="I107" s="67"/>
      <c r="J107" s="64">
        <f t="shared" si="9"/>
        <v>0</v>
      </c>
      <c r="K107" s="64"/>
      <c r="L107" s="64">
        <v>0.5</v>
      </c>
      <c r="M107" s="25">
        <f t="shared" si="7"/>
        <v>0</v>
      </c>
      <c r="N107" s="15" t="s">
        <v>336</v>
      </c>
    </row>
    <row r="108" spans="1:14" s="28" customFormat="1" ht="15.95" customHeight="1" x14ac:dyDescent="0.25">
      <c r="A108" s="11" t="s">
        <v>107</v>
      </c>
      <c r="B108" s="83"/>
      <c r="C108" s="78"/>
      <c r="D108" s="78"/>
      <c r="E108" s="78"/>
      <c r="F108" s="78"/>
      <c r="G108" s="78"/>
      <c r="H108" s="66"/>
      <c r="I108" s="78"/>
      <c r="J108" s="66"/>
      <c r="K108" s="79"/>
      <c r="L108" s="79"/>
      <c r="M108" s="26"/>
      <c r="N108" s="79"/>
    </row>
    <row r="109" spans="1:14" ht="15.95" customHeight="1" x14ac:dyDescent="0.25">
      <c r="A109" s="12" t="s">
        <v>108</v>
      </c>
      <c r="B109" s="84" t="s">
        <v>172</v>
      </c>
      <c r="C109" s="81"/>
      <c r="D109" s="81"/>
      <c r="E109" s="81"/>
      <c r="F109" s="81"/>
      <c r="G109" s="81"/>
      <c r="H109" s="64" t="str">
        <f>'11.1'!C100</f>
        <v>Да</v>
      </c>
      <c r="I109" s="81"/>
      <c r="J109" s="64">
        <f>IF(B109="Да, опубликована",4,IF(B109="Да, опубликована, за исключением сведений о принятых решениях и мерах по устранению выявленных нарушений",2,0))</f>
        <v>0</v>
      </c>
      <c r="K109" s="85"/>
      <c r="L109" s="85"/>
      <c r="M109" s="25">
        <f t="shared" si="7"/>
        <v>0</v>
      </c>
      <c r="N109" s="82" t="s">
        <v>338</v>
      </c>
    </row>
    <row r="110" spans="1:14" ht="15.95" customHeight="1" x14ac:dyDescent="0.25">
      <c r="A110" s="12" t="s">
        <v>109</v>
      </c>
      <c r="B110" s="84" t="s">
        <v>172</v>
      </c>
      <c r="C110" s="81"/>
      <c r="D110" s="81"/>
      <c r="E110" s="81"/>
      <c r="F110" s="81"/>
      <c r="G110" s="81"/>
      <c r="H110" s="64" t="str">
        <f>'11.1'!C101</f>
        <v>Нет</v>
      </c>
      <c r="I110" s="13" t="s">
        <v>525</v>
      </c>
      <c r="J110" s="64">
        <f>IF(B110="Да, опубликована",4,IF(B110="Да, опубликована, за исключением сведений о принятых решениях и мерах по устранению выявленных нарушений",2,0))</f>
        <v>0</v>
      </c>
      <c r="K110" s="85"/>
      <c r="L110" s="85">
        <v>0.5</v>
      </c>
      <c r="M110" s="25">
        <f t="shared" si="7"/>
        <v>0</v>
      </c>
      <c r="N110" s="82" t="s">
        <v>460</v>
      </c>
    </row>
    <row r="112" spans="1:1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6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6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6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6"/>
    </row>
  </sheetData>
  <mergeCells count="23">
    <mergeCell ref="A2:N2"/>
    <mergeCell ref="A1:N1"/>
    <mergeCell ref="A9:A16"/>
    <mergeCell ref="G9:G16"/>
    <mergeCell ref="I9:I16"/>
    <mergeCell ref="J9:M9"/>
    <mergeCell ref="N9:N16"/>
    <mergeCell ref="J10:J16"/>
    <mergeCell ref="K10:K16"/>
    <mergeCell ref="A8:N8"/>
    <mergeCell ref="A3:N3"/>
    <mergeCell ref="A4:N4"/>
    <mergeCell ref="A5:N5"/>
    <mergeCell ref="A6:N6"/>
    <mergeCell ref="C10:C16"/>
    <mergeCell ref="D10:D16"/>
    <mergeCell ref="E10:E16"/>
    <mergeCell ref="F10:F16"/>
    <mergeCell ref="A7:N7"/>
    <mergeCell ref="L10:L16"/>
    <mergeCell ref="M10:M16"/>
    <mergeCell ref="H9:H16"/>
    <mergeCell ref="C9:F9"/>
  </mergeCells>
  <dataValidations count="4">
    <dataValidation type="list" allowBlank="1" showInputMessage="1" showErrorMessage="1" sqref="K18:K110 L17:L11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B17:B110 C17:F17">
      <formula1>$B$10:$B$16</formula1>
    </dataValidation>
    <dataValidation type="list" allowBlank="1" showInputMessage="1" showErrorMessage="1" sqref="H17">
      <formula1>$A$4:$A$12</formula1>
    </dataValidation>
    <dataValidation type="list" allowBlank="1" showInputMessage="1" showErrorMessage="1" sqref="G17:G110">
      <formula1>#REF!</formula1>
    </dataValidation>
  </dataValidations>
  <hyperlinks>
    <hyperlink ref="N51" r:id="rId1"/>
    <hyperlink ref="N38" r:id="rId2"/>
    <hyperlink ref="N39" r:id="rId3"/>
    <hyperlink ref="N40" r:id="rId4"/>
    <hyperlink ref="N41" r:id="rId5"/>
    <hyperlink ref="N45" r:id="rId6"/>
    <hyperlink ref="N46" r:id="rId7"/>
    <hyperlink ref="N47" r:id="rId8"/>
    <hyperlink ref="N52" r:id="rId9"/>
    <hyperlink ref="N53" r:id="rId10"/>
    <hyperlink ref="N91" r:id="rId11"/>
    <hyperlink ref="N92" r:id="rId12"/>
    <hyperlink ref="N56" r:id="rId13"/>
    <hyperlink ref="N58" r:id="rId14" display="http://www.kspkbr.ru/index.php/2012-06-22-11-50-48/materialy-kontrolnykh-meropriyatij/53-o-palate/900-materialy-kontrolnykh-meropriyatij-2015-goda"/>
    <hyperlink ref="N87" r:id="rId15"/>
    <hyperlink ref="N73" r:id="rId16" display="http://sp.orb.ru/pages/activity/kontrol.html"/>
    <hyperlink ref="N35" r:id="rId17"/>
    <hyperlink ref="N83" r:id="rId18"/>
    <hyperlink ref="N94" r:id="rId19"/>
    <hyperlink ref="N101" r:id="rId20"/>
    <hyperlink ref="N72" r:id="rId21"/>
    <hyperlink ref="N69" r:id="rId22"/>
    <hyperlink ref="N59" r:id="rId23"/>
    <hyperlink ref="N96" r:id="rId24"/>
    <hyperlink ref="N31" r:id="rId25"/>
    <hyperlink ref="N64" r:id="rId26"/>
    <hyperlink ref="N34" r:id="rId27" display="http://www.kspalata76.yarregion.ru/Info_kmo.html"/>
    <hyperlink ref="N76" r:id="rId28"/>
    <hyperlink ref="N74" r:id="rId29"/>
    <hyperlink ref="N27" r:id="rId30"/>
    <hyperlink ref="N43" r:id="rId31"/>
    <hyperlink ref="N97" r:id="rId32"/>
  </hyperlinks>
  <pageMargins left="0.51181102362204722" right="0.9055118110236221" top="0.55118110236220474" bottom="0.6692913385826772" header="0.31496062992125984" footer="0.31496062992125984"/>
  <pageSetup paperSize="9" scale="49" fitToHeight="3" orientation="landscape" r:id="rId33"/>
  <headerFooter>
    <oddFooter>&amp;C&amp;"Times New Roman,обычный"&amp;8&amp;P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28"/>
  <sheetViews>
    <sheetView zoomScaleNormal="100" workbookViewId="0">
      <pane ySplit="7" topLeftCell="A81" activePane="bottomLeft" state="frozen"/>
      <selection pane="bottomLeft" activeCell="B9" sqref="B9:I101"/>
    </sheetView>
  </sheetViews>
  <sheetFormatPr defaultRowHeight="15" x14ac:dyDescent="0.25"/>
  <cols>
    <col min="1" max="1" width="33.42578125" style="3" customWidth="1"/>
    <col min="2" max="2" width="24.7109375" style="3" customWidth="1"/>
    <col min="3" max="3" width="29.7109375" style="3" customWidth="1"/>
    <col min="4" max="4" width="22.7109375" style="3" customWidth="1"/>
    <col min="5" max="5" width="20.7109375" style="3" customWidth="1"/>
    <col min="6" max="6" width="7.7109375" style="3" customWidth="1"/>
    <col min="7" max="7" width="10.7109375" style="3" customWidth="1"/>
    <col min="8" max="8" width="7.7109375" style="5" customWidth="1"/>
    <col min="9" max="9" width="45.7109375" style="2" customWidth="1"/>
  </cols>
  <sheetData>
    <row r="1" spans="1:9" s="1" customFormat="1" ht="29.25" customHeight="1" x14ac:dyDescent="0.2">
      <c r="A1" s="100" t="s">
        <v>157</v>
      </c>
      <c r="B1" s="100"/>
      <c r="C1" s="100"/>
      <c r="D1" s="100"/>
      <c r="E1" s="100"/>
      <c r="F1" s="100"/>
      <c r="G1" s="100"/>
      <c r="H1" s="100"/>
      <c r="I1" s="100"/>
    </row>
    <row r="2" spans="1:9" s="1" customFormat="1" ht="15.95" customHeight="1" x14ac:dyDescent="0.2">
      <c r="A2" s="121" t="s">
        <v>474</v>
      </c>
      <c r="B2" s="121"/>
      <c r="C2" s="121"/>
      <c r="D2" s="121"/>
      <c r="E2" s="121"/>
      <c r="F2" s="121"/>
      <c r="G2" s="121"/>
      <c r="H2" s="121"/>
      <c r="I2" s="121"/>
    </row>
    <row r="3" spans="1:9" s="1" customFormat="1" ht="16.5" customHeight="1" x14ac:dyDescent="0.2">
      <c r="A3" s="118" t="s">
        <v>127</v>
      </c>
      <c r="B3" s="118"/>
      <c r="C3" s="118"/>
      <c r="D3" s="118"/>
      <c r="E3" s="118"/>
      <c r="F3" s="118"/>
      <c r="G3" s="118"/>
      <c r="H3" s="118"/>
      <c r="I3" s="118"/>
    </row>
    <row r="4" spans="1:9" ht="69.75" customHeight="1" x14ac:dyDescent="0.25">
      <c r="A4" s="105" t="s">
        <v>110</v>
      </c>
      <c r="B4" s="105" t="s">
        <v>204</v>
      </c>
      <c r="C4" s="9" t="s">
        <v>158</v>
      </c>
      <c r="D4" s="105" t="s">
        <v>173</v>
      </c>
      <c r="E4" s="105" t="s">
        <v>112</v>
      </c>
      <c r="F4" s="102" t="s">
        <v>159</v>
      </c>
      <c r="G4" s="103"/>
      <c r="H4" s="104"/>
      <c r="I4" s="105" t="s">
        <v>96</v>
      </c>
    </row>
    <row r="5" spans="1:9" ht="15.95" customHeight="1" x14ac:dyDescent="0.25">
      <c r="A5" s="107"/>
      <c r="B5" s="107"/>
      <c r="C5" s="10" t="s">
        <v>128</v>
      </c>
      <c r="D5" s="107"/>
      <c r="E5" s="107"/>
      <c r="F5" s="105" t="s">
        <v>116</v>
      </c>
      <c r="G5" s="105" t="s">
        <v>114</v>
      </c>
      <c r="H5" s="108" t="s">
        <v>115</v>
      </c>
      <c r="I5" s="111"/>
    </row>
    <row r="6" spans="1:9" ht="15.95" customHeight="1" x14ac:dyDescent="0.25">
      <c r="A6" s="107"/>
      <c r="B6" s="107"/>
      <c r="C6" s="10" t="s">
        <v>171</v>
      </c>
      <c r="D6" s="107"/>
      <c r="E6" s="107"/>
      <c r="F6" s="106"/>
      <c r="G6" s="106"/>
      <c r="H6" s="109"/>
      <c r="I6" s="111"/>
    </row>
    <row r="7" spans="1:9" ht="15.95" customHeight="1" x14ac:dyDescent="0.25">
      <c r="A7" s="107"/>
      <c r="B7" s="107"/>
      <c r="C7" s="10" t="s">
        <v>129</v>
      </c>
      <c r="D7" s="107"/>
      <c r="E7" s="107"/>
      <c r="F7" s="107"/>
      <c r="G7" s="107"/>
      <c r="H7" s="110"/>
      <c r="I7" s="111"/>
    </row>
    <row r="8" spans="1:9" s="28" customFormat="1" ht="15.95" customHeight="1" x14ac:dyDescent="0.25">
      <c r="A8" s="11" t="s">
        <v>0</v>
      </c>
      <c r="B8" s="11"/>
      <c r="C8" s="11"/>
      <c r="D8" s="11"/>
      <c r="E8" s="11"/>
      <c r="F8" s="11"/>
      <c r="G8" s="11"/>
      <c r="H8" s="16"/>
      <c r="I8" s="14"/>
    </row>
    <row r="9" spans="1:9" s="7" customFormat="1" ht="15.95" customHeight="1" x14ac:dyDescent="0.25">
      <c r="A9" s="12" t="s">
        <v>1</v>
      </c>
      <c r="B9" s="64" t="s">
        <v>266</v>
      </c>
      <c r="C9" s="64" t="s">
        <v>128</v>
      </c>
      <c r="D9" s="64" t="s">
        <v>226</v>
      </c>
      <c r="E9" s="67"/>
      <c r="F9" s="64">
        <f>IF(C9="Да, опубликован",2,0)</f>
        <v>2</v>
      </c>
      <c r="G9" s="64"/>
      <c r="H9" s="27">
        <f>F9*(1-G9)</f>
        <v>2</v>
      </c>
      <c r="I9" s="18" t="s">
        <v>412</v>
      </c>
    </row>
    <row r="10" spans="1:9" ht="15.95" customHeight="1" x14ac:dyDescent="0.25">
      <c r="A10" s="12" t="s">
        <v>2</v>
      </c>
      <c r="B10" s="64" t="s">
        <v>267</v>
      </c>
      <c r="C10" s="64" t="s">
        <v>129</v>
      </c>
      <c r="D10" s="64" t="s">
        <v>167</v>
      </c>
      <c r="E10" s="67"/>
      <c r="F10" s="64">
        <f t="shared" ref="F10:F73" si="0">IF(C10="Да, опубликован",2,0)</f>
        <v>0</v>
      </c>
      <c r="G10" s="64">
        <v>0.5</v>
      </c>
      <c r="H10" s="27">
        <f t="shared" ref="H10:H73" si="1">F10*(1-G10)</f>
        <v>0</v>
      </c>
      <c r="I10" s="15" t="s">
        <v>414</v>
      </c>
    </row>
    <row r="11" spans="1:9" ht="15.95" customHeight="1" x14ac:dyDescent="0.25">
      <c r="A11" s="12" t="s">
        <v>3</v>
      </c>
      <c r="B11" s="64" t="s">
        <v>267</v>
      </c>
      <c r="C11" s="64" t="s">
        <v>128</v>
      </c>
      <c r="D11" s="67" t="s">
        <v>502</v>
      </c>
      <c r="E11" s="67"/>
      <c r="F11" s="64">
        <f t="shared" si="0"/>
        <v>2</v>
      </c>
      <c r="G11" s="64"/>
      <c r="H11" s="27">
        <f t="shared" si="1"/>
        <v>2</v>
      </c>
      <c r="I11" s="15" t="s">
        <v>501</v>
      </c>
    </row>
    <row r="12" spans="1:9" s="7" customFormat="1" ht="15.95" customHeight="1" x14ac:dyDescent="0.25">
      <c r="A12" s="12" t="s">
        <v>4</v>
      </c>
      <c r="B12" s="64" t="s">
        <v>266</v>
      </c>
      <c r="C12" s="64" t="s">
        <v>128</v>
      </c>
      <c r="D12" s="64" t="s">
        <v>226</v>
      </c>
      <c r="E12" s="67"/>
      <c r="F12" s="64">
        <f t="shared" ref="F12" si="2">IF(C12="Да, опубликован",2,0)</f>
        <v>2</v>
      </c>
      <c r="G12" s="64"/>
      <c r="H12" s="27">
        <f t="shared" ref="H12" si="3">F12*(1-G12)</f>
        <v>2</v>
      </c>
      <c r="I12" s="15" t="s">
        <v>418</v>
      </c>
    </row>
    <row r="13" spans="1:9" s="8" customFormat="1" ht="15.95" customHeight="1" x14ac:dyDescent="0.25">
      <c r="A13" s="12" t="s">
        <v>5</v>
      </c>
      <c r="B13" s="64" t="s">
        <v>267</v>
      </c>
      <c r="C13" s="64" t="s">
        <v>128</v>
      </c>
      <c r="D13" s="64" t="s">
        <v>167</v>
      </c>
      <c r="E13" s="67"/>
      <c r="F13" s="64">
        <f t="shared" si="0"/>
        <v>2</v>
      </c>
      <c r="G13" s="64">
        <v>0.5</v>
      </c>
      <c r="H13" s="27">
        <f t="shared" si="1"/>
        <v>1</v>
      </c>
      <c r="I13" s="15" t="s">
        <v>423</v>
      </c>
    </row>
    <row r="14" spans="1:9" ht="15.95" customHeight="1" x14ac:dyDescent="0.25">
      <c r="A14" s="12" t="s">
        <v>6</v>
      </c>
      <c r="B14" s="64" t="s">
        <v>266</v>
      </c>
      <c r="C14" s="64" t="s">
        <v>129</v>
      </c>
      <c r="D14" s="64" t="s">
        <v>226</v>
      </c>
      <c r="E14" s="67"/>
      <c r="F14" s="64">
        <f t="shared" si="0"/>
        <v>0</v>
      </c>
      <c r="G14" s="64"/>
      <c r="H14" s="27">
        <f t="shared" si="1"/>
        <v>0</v>
      </c>
      <c r="I14" s="15" t="s">
        <v>175</v>
      </c>
    </row>
    <row r="15" spans="1:9" s="7" customFormat="1" ht="15.95" customHeight="1" x14ac:dyDescent="0.25">
      <c r="A15" s="12" t="s">
        <v>7</v>
      </c>
      <c r="B15" s="64" t="s">
        <v>267</v>
      </c>
      <c r="C15" s="64" t="s">
        <v>171</v>
      </c>
      <c r="D15" s="64" t="s">
        <v>167</v>
      </c>
      <c r="E15" s="67"/>
      <c r="F15" s="64">
        <f t="shared" si="0"/>
        <v>0</v>
      </c>
      <c r="G15" s="64">
        <v>0.5</v>
      </c>
      <c r="H15" s="27">
        <f t="shared" si="1"/>
        <v>0</v>
      </c>
      <c r="I15" s="15" t="s">
        <v>429</v>
      </c>
    </row>
    <row r="16" spans="1:9" s="8" customFormat="1" ht="15.95" customHeight="1" x14ac:dyDescent="0.25">
      <c r="A16" s="12" t="s">
        <v>8</v>
      </c>
      <c r="B16" s="64" t="s">
        <v>267</v>
      </c>
      <c r="C16" s="64" t="s">
        <v>128</v>
      </c>
      <c r="D16" s="64" t="s">
        <v>166</v>
      </c>
      <c r="E16" s="67"/>
      <c r="F16" s="64">
        <f t="shared" si="0"/>
        <v>2</v>
      </c>
      <c r="G16" s="64"/>
      <c r="H16" s="27">
        <f t="shared" si="1"/>
        <v>2</v>
      </c>
      <c r="I16" s="15" t="s">
        <v>431</v>
      </c>
    </row>
    <row r="17" spans="1:9" s="8" customFormat="1" ht="15.95" customHeight="1" x14ac:dyDescent="0.25">
      <c r="A17" s="12" t="s">
        <v>9</v>
      </c>
      <c r="B17" s="64" t="s">
        <v>266</v>
      </c>
      <c r="C17" s="64" t="s">
        <v>128</v>
      </c>
      <c r="D17" s="64" t="s">
        <v>226</v>
      </c>
      <c r="E17" s="67"/>
      <c r="F17" s="64">
        <f t="shared" si="0"/>
        <v>2</v>
      </c>
      <c r="G17" s="64"/>
      <c r="H17" s="27">
        <f t="shared" si="1"/>
        <v>2</v>
      </c>
      <c r="I17" s="15" t="s">
        <v>434</v>
      </c>
    </row>
    <row r="18" spans="1:9" ht="15.95" customHeight="1" x14ac:dyDescent="0.25">
      <c r="A18" s="12" t="s">
        <v>10</v>
      </c>
      <c r="B18" s="64" t="s">
        <v>267</v>
      </c>
      <c r="C18" s="64" t="s">
        <v>128</v>
      </c>
      <c r="D18" s="64" t="s">
        <v>166</v>
      </c>
      <c r="E18" s="67"/>
      <c r="F18" s="64">
        <f t="shared" si="0"/>
        <v>2</v>
      </c>
      <c r="G18" s="64"/>
      <c r="H18" s="27">
        <f t="shared" si="1"/>
        <v>2</v>
      </c>
      <c r="I18" s="15" t="s">
        <v>435</v>
      </c>
    </row>
    <row r="19" spans="1:9" s="7" customFormat="1" ht="15.95" customHeight="1" x14ac:dyDescent="0.25">
      <c r="A19" s="12" t="s">
        <v>11</v>
      </c>
      <c r="B19" s="64" t="s">
        <v>266</v>
      </c>
      <c r="C19" s="64" t="s">
        <v>129</v>
      </c>
      <c r="D19" s="64" t="s">
        <v>226</v>
      </c>
      <c r="E19" s="67"/>
      <c r="F19" s="64">
        <f t="shared" si="0"/>
        <v>0</v>
      </c>
      <c r="G19" s="64"/>
      <c r="H19" s="27">
        <f t="shared" si="1"/>
        <v>0</v>
      </c>
      <c r="I19" s="15" t="s">
        <v>176</v>
      </c>
    </row>
    <row r="20" spans="1:9" s="7" customFormat="1" ht="15.95" customHeight="1" x14ac:dyDescent="0.25">
      <c r="A20" s="12" t="s">
        <v>12</v>
      </c>
      <c r="B20" s="64" t="s">
        <v>267</v>
      </c>
      <c r="C20" s="64" t="s">
        <v>128</v>
      </c>
      <c r="D20" s="64" t="s">
        <v>166</v>
      </c>
      <c r="E20" s="67" t="s">
        <v>480</v>
      </c>
      <c r="F20" s="64">
        <f t="shared" si="0"/>
        <v>2</v>
      </c>
      <c r="G20" s="64">
        <v>0.5</v>
      </c>
      <c r="H20" s="27">
        <f t="shared" si="1"/>
        <v>1</v>
      </c>
      <c r="I20" s="15" t="s">
        <v>479</v>
      </c>
    </row>
    <row r="21" spans="1:9" s="7" customFormat="1" ht="15.95" customHeight="1" x14ac:dyDescent="0.25">
      <c r="A21" s="12" t="s">
        <v>13</v>
      </c>
      <c r="B21" s="64" t="s">
        <v>266</v>
      </c>
      <c r="C21" s="64" t="s">
        <v>129</v>
      </c>
      <c r="D21" s="64" t="s">
        <v>226</v>
      </c>
      <c r="E21" s="67"/>
      <c r="F21" s="64">
        <f t="shared" ref="F21" si="4">IF(C21="Да, опубликован",2,0)</f>
        <v>0</v>
      </c>
      <c r="G21" s="64"/>
      <c r="H21" s="27">
        <f t="shared" ref="H21" si="5">F21*(1-G21)</f>
        <v>0</v>
      </c>
      <c r="I21" s="15" t="s">
        <v>444</v>
      </c>
    </row>
    <row r="22" spans="1:9" s="8" customFormat="1" ht="15.95" customHeight="1" x14ac:dyDescent="0.25">
      <c r="A22" s="12" t="s">
        <v>14</v>
      </c>
      <c r="B22" s="64" t="s">
        <v>266</v>
      </c>
      <c r="C22" s="64" t="s">
        <v>128</v>
      </c>
      <c r="D22" s="64" t="s">
        <v>226</v>
      </c>
      <c r="E22" s="67"/>
      <c r="F22" s="64">
        <f t="shared" si="0"/>
        <v>2</v>
      </c>
      <c r="G22" s="64"/>
      <c r="H22" s="27">
        <f t="shared" si="1"/>
        <v>2</v>
      </c>
      <c r="I22" s="15" t="s">
        <v>177</v>
      </c>
    </row>
    <row r="23" spans="1:9" s="8" customFormat="1" ht="15.95" customHeight="1" x14ac:dyDescent="0.25">
      <c r="A23" s="12" t="s">
        <v>15</v>
      </c>
      <c r="B23" s="64" t="s">
        <v>267</v>
      </c>
      <c r="C23" s="64" t="s">
        <v>129</v>
      </c>
      <c r="D23" s="64" t="s">
        <v>167</v>
      </c>
      <c r="E23" s="67"/>
      <c r="F23" s="64">
        <f t="shared" si="0"/>
        <v>0</v>
      </c>
      <c r="G23" s="64">
        <v>0.5</v>
      </c>
      <c r="H23" s="27">
        <f t="shared" si="1"/>
        <v>0</v>
      </c>
      <c r="I23" s="15" t="s">
        <v>450</v>
      </c>
    </row>
    <row r="24" spans="1:9" s="7" customFormat="1" ht="15.95" customHeight="1" x14ac:dyDescent="0.25">
      <c r="A24" s="12" t="s">
        <v>16</v>
      </c>
      <c r="B24" s="64" t="s">
        <v>266</v>
      </c>
      <c r="C24" s="64" t="s">
        <v>128</v>
      </c>
      <c r="D24" s="64" t="s">
        <v>226</v>
      </c>
      <c r="E24" s="67"/>
      <c r="F24" s="64">
        <f t="shared" si="0"/>
        <v>2</v>
      </c>
      <c r="G24" s="64"/>
      <c r="H24" s="27">
        <f t="shared" si="1"/>
        <v>2</v>
      </c>
      <c r="I24" s="15" t="s">
        <v>179</v>
      </c>
    </row>
    <row r="25" spans="1:9" ht="15.95" customHeight="1" x14ac:dyDescent="0.25">
      <c r="A25" s="12" t="s">
        <v>17</v>
      </c>
      <c r="B25" s="64" t="s">
        <v>266</v>
      </c>
      <c r="C25" s="64" t="s">
        <v>129</v>
      </c>
      <c r="D25" s="64" t="s">
        <v>226</v>
      </c>
      <c r="E25" s="67"/>
      <c r="F25" s="64">
        <f t="shared" si="0"/>
        <v>0</v>
      </c>
      <c r="G25" s="64"/>
      <c r="H25" s="27">
        <f t="shared" si="1"/>
        <v>0</v>
      </c>
      <c r="I25" s="15" t="s">
        <v>180</v>
      </c>
    </row>
    <row r="26" spans="1:9" ht="15.95" customHeight="1" x14ac:dyDescent="0.25">
      <c r="A26" s="12" t="s">
        <v>18</v>
      </c>
      <c r="B26" s="64" t="s">
        <v>266</v>
      </c>
      <c r="C26" s="64" t="s">
        <v>171</v>
      </c>
      <c r="D26" s="64" t="s">
        <v>226</v>
      </c>
      <c r="E26" s="67"/>
      <c r="F26" s="64">
        <f t="shared" si="0"/>
        <v>0</v>
      </c>
      <c r="G26" s="64"/>
      <c r="H26" s="27">
        <f t="shared" si="1"/>
        <v>0</v>
      </c>
      <c r="I26" s="15" t="s">
        <v>490</v>
      </c>
    </row>
    <row r="27" spans="1:9" s="28" customFormat="1" ht="15.95" customHeight="1" x14ac:dyDescent="0.25">
      <c r="A27" s="11" t="s">
        <v>19</v>
      </c>
      <c r="B27" s="65"/>
      <c r="C27" s="65"/>
      <c r="D27" s="65"/>
      <c r="E27" s="68"/>
      <c r="F27" s="66"/>
      <c r="G27" s="66"/>
      <c r="H27" s="24"/>
      <c r="I27" s="17"/>
    </row>
    <row r="28" spans="1:9" s="7" customFormat="1" ht="15.95" customHeight="1" x14ac:dyDescent="0.25">
      <c r="A28" s="12" t="s">
        <v>20</v>
      </c>
      <c r="B28" s="67" t="s">
        <v>458</v>
      </c>
      <c r="C28" s="64" t="s">
        <v>129</v>
      </c>
      <c r="D28" s="64" t="s">
        <v>167</v>
      </c>
      <c r="E28" s="67"/>
      <c r="F28" s="64">
        <f t="shared" si="0"/>
        <v>0</v>
      </c>
      <c r="G28" s="64">
        <v>0.5</v>
      </c>
      <c r="H28" s="27">
        <f t="shared" si="1"/>
        <v>0</v>
      </c>
      <c r="I28" s="15" t="s">
        <v>205</v>
      </c>
    </row>
    <row r="29" spans="1:9" ht="15.95" customHeight="1" x14ac:dyDescent="0.25">
      <c r="A29" s="12" t="s">
        <v>21</v>
      </c>
      <c r="B29" s="64" t="s">
        <v>266</v>
      </c>
      <c r="C29" s="64" t="s">
        <v>128</v>
      </c>
      <c r="D29" s="64" t="s">
        <v>226</v>
      </c>
      <c r="E29" s="67" t="s">
        <v>463</v>
      </c>
      <c r="F29" s="64">
        <f t="shared" si="0"/>
        <v>2</v>
      </c>
      <c r="G29" s="64">
        <v>0.5</v>
      </c>
      <c r="H29" s="27">
        <f t="shared" si="1"/>
        <v>1</v>
      </c>
      <c r="I29" s="15" t="s">
        <v>209</v>
      </c>
    </row>
    <row r="30" spans="1:9" ht="15.95" customHeight="1" x14ac:dyDescent="0.25">
      <c r="A30" s="12" t="s">
        <v>22</v>
      </c>
      <c r="B30" s="64" t="s">
        <v>267</v>
      </c>
      <c r="C30" s="64" t="s">
        <v>129</v>
      </c>
      <c r="D30" s="64" t="s">
        <v>166</v>
      </c>
      <c r="E30" s="67"/>
      <c r="F30" s="64">
        <f t="shared" si="0"/>
        <v>0</v>
      </c>
      <c r="G30" s="64"/>
      <c r="H30" s="27">
        <f t="shared" si="1"/>
        <v>0</v>
      </c>
      <c r="I30" s="15" t="s">
        <v>212</v>
      </c>
    </row>
    <row r="31" spans="1:9" ht="15.95" customHeight="1" x14ac:dyDescent="0.25">
      <c r="A31" s="12" t="s">
        <v>23</v>
      </c>
      <c r="B31" s="64" t="s">
        <v>266</v>
      </c>
      <c r="C31" s="64" t="s">
        <v>128</v>
      </c>
      <c r="D31" s="64" t="s">
        <v>226</v>
      </c>
      <c r="E31" s="67"/>
      <c r="F31" s="64">
        <f t="shared" si="0"/>
        <v>2</v>
      </c>
      <c r="G31" s="64"/>
      <c r="H31" s="27">
        <f t="shared" si="1"/>
        <v>2</v>
      </c>
      <c r="I31" s="18" t="s">
        <v>181</v>
      </c>
    </row>
    <row r="32" spans="1:9" ht="15.95" customHeight="1" x14ac:dyDescent="0.25">
      <c r="A32" s="12" t="s">
        <v>24</v>
      </c>
      <c r="B32" s="64" t="s">
        <v>267</v>
      </c>
      <c r="C32" s="64" t="s">
        <v>129</v>
      </c>
      <c r="D32" s="64" t="s">
        <v>226</v>
      </c>
      <c r="E32" s="67"/>
      <c r="F32" s="64">
        <f t="shared" si="0"/>
        <v>0</v>
      </c>
      <c r="G32" s="64"/>
      <c r="H32" s="27">
        <f t="shared" si="1"/>
        <v>0</v>
      </c>
      <c r="I32" s="19" t="s">
        <v>182</v>
      </c>
    </row>
    <row r="33" spans="1:9" s="7" customFormat="1" ht="15.95" customHeight="1" x14ac:dyDescent="0.25">
      <c r="A33" s="12" t="s">
        <v>25</v>
      </c>
      <c r="B33" s="64" t="s">
        <v>266</v>
      </c>
      <c r="C33" s="64" t="s">
        <v>128</v>
      </c>
      <c r="D33" s="64" t="s">
        <v>166</v>
      </c>
      <c r="E33" s="67"/>
      <c r="F33" s="64">
        <f t="shared" si="0"/>
        <v>2</v>
      </c>
      <c r="G33" s="64"/>
      <c r="H33" s="27">
        <f t="shared" si="1"/>
        <v>2</v>
      </c>
      <c r="I33" s="15" t="s">
        <v>222</v>
      </c>
    </row>
    <row r="34" spans="1:9" ht="15.95" customHeight="1" x14ac:dyDescent="0.25">
      <c r="A34" s="12" t="s">
        <v>26</v>
      </c>
      <c r="B34" s="64" t="s">
        <v>267</v>
      </c>
      <c r="C34" s="64" t="s">
        <v>128</v>
      </c>
      <c r="D34" s="64" t="s">
        <v>166</v>
      </c>
      <c r="E34" s="67" t="s">
        <v>464</v>
      </c>
      <c r="F34" s="64">
        <f t="shared" si="0"/>
        <v>2</v>
      </c>
      <c r="G34" s="64">
        <v>0.5</v>
      </c>
      <c r="H34" s="27">
        <f t="shared" si="1"/>
        <v>1</v>
      </c>
      <c r="I34" s="15" t="s">
        <v>183</v>
      </c>
    </row>
    <row r="35" spans="1:9" ht="15.95" customHeight="1" x14ac:dyDescent="0.25">
      <c r="A35" s="12" t="s">
        <v>27</v>
      </c>
      <c r="B35" s="64" t="s">
        <v>266</v>
      </c>
      <c r="C35" s="64" t="s">
        <v>128</v>
      </c>
      <c r="D35" s="64" t="s">
        <v>226</v>
      </c>
      <c r="E35" s="67"/>
      <c r="F35" s="64">
        <f t="shared" si="0"/>
        <v>2</v>
      </c>
      <c r="G35" s="64"/>
      <c r="H35" s="27">
        <f t="shared" si="1"/>
        <v>2</v>
      </c>
      <c r="I35" s="15" t="s">
        <v>184</v>
      </c>
    </row>
    <row r="36" spans="1:9" ht="15.95" customHeight="1" x14ac:dyDescent="0.25">
      <c r="A36" s="12" t="s">
        <v>28</v>
      </c>
      <c r="B36" s="64" t="s">
        <v>266</v>
      </c>
      <c r="C36" s="64" t="s">
        <v>129</v>
      </c>
      <c r="D36" s="64" t="s">
        <v>226</v>
      </c>
      <c r="E36" s="67"/>
      <c r="F36" s="64">
        <f t="shared" si="0"/>
        <v>0</v>
      </c>
      <c r="G36" s="64"/>
      <c r="H36" s="27">
        <f t="shared" si="1"/>
        <v>0</v>
      </c>
      <c r="I36" s="19" t="s">
        <v>185</v>
      </c>
    </row>
    <row r="37" spans="1:9" ht="15.95" customHeight="1" x14ac:dyDescent="0.25">
      <c r="A37" s="12" t="s">
        <v>29</v>
      </c>
      <c r="B37" s="64" t="s">
        <v>267</v>
      </c>
      <c r="C37" s="64" t="s">
        <v>129</v>
      </c>
      <c r="D37" s="64" t="s">
        <v>167</v>
      </c>
      <c r="E37" s="67"/>
      <c r="F37" s="64">
        <f t="shared" si="0"/>
        <v>0</v>
      </c>
      <c r="G37" s="64">
        <v>0.5</v>
      </c>
      <c r="H37" s="27">
        <f t="shared" si="1"/>
        <v>0</v>
      </c>
      <c r="I37" s="15" t="s">
        <v>234</v>
      </c>
    </row>
    <row r="38" spans="1:9" ht="15.95" customHeight="1" x14ac:dyDescent="0.25">
      <c r="A38" s="12" t="s">
        <v>30</v>
      </c>
      <c r="B38" s="64" t="s">
        <v>266</v>
      </c>
      <c r="C38" s="64" t="s">
        <v>128</v>
      </c>
      <c r="D38" s="64" t="s">
        <v>226</v>
      </c>
      <c r="E38" s="67"/>
      <c r="F38" s="64">
        <f t="shared" si="0"/>
        <v>2</v>
      </c>
      <c r="G38" s="64"/>
      <c r="H38" s="27">
        <f t="shared" si="1"/>
        <v>2</v>
      </c>
      <c r="I38" s="15" t="s">
        <v>238</v>
      </c>
    </row>
    <row r="39" spans="1:9" s="28" customFormat="1" ht="15.95" customHeight="1" x14ac:dyDescent="0.25">
      <c r="A39" s="11" t="s">
        <v>31</v>
      </c>
      <c r="B39" s="65"/>
      <c r="C39" s="65"/>
      <c r="D39" s="65"/>
      <c r="E39" s="68"/>
      <c r="F39" s="66"/>
      <c r="G39" s="66"/>
      <c r="H39" s="24"/>
      <c r="I39" s="17"/>
    </row>
    <row r="40" spans="1:9" s="8" customFormat="1" ht="15.95" customHeight="1" x14ac:dyDescent="0.25">
      <c r="A40" s="12" t="s">
        <v>32</v>
      </c>
      <c r="B40" s="64" t="s">
        <v>267</v>
      </c>
      <c r="C40" s="64" t="s">
        <v>128</v>
      </c>
      <c r="D40" s="64" t="s">
        <v>166</v>
      </c>
      <c r="E40" s="67"/>
      <c r="F40" s="64">
        <f t="shared" si="0"/>
        <v>2</v>
      </c>
      <c r="G40" s="64"/>
      <c r="H40" s="27">
        <f t="shared" si="1"/>
        <v>2</v>
      </c>
      <c r="I40" s="15" t="s">
        <v>243</v>
      </c>
    </row>
    <row r="41" spans="1:9" s="8" customFormat="1" ht="15.95" customHeight="1" x14ac:dyDescent="0.25">
      <c r="A41" s="12" t="s">
        <v>33</v>
      </c>
      <c r="B41" s="64" t="s">
        <v>267</v>
      </c>
      <c r="C41" s="64" t="s">
        <v>128</v>
      </c>
      <c r="D41" s="64" t="s">
        <v>166</v>
      </c>
      <c r="E41" s="67" t="s">
        <v>514</v>
      </c>
      <c r="F41" s="64">
        <f t="shared" si="0"/>
        <v>2</v>
      </c>
      <c r="G41" s="64">
        <v>0.5</v>
      </c>
      <c r="H41" s="27">
        <f t="shared" si="1"/>
        <v>1</v>
      </c>
      <c r="I41" s="15" t="s">
        <v>513</v>
      </c>
    </row>
    <row r="42" spans="1:9" ht="15.95" customHeight="1" x14ac:dyDescent="0.25">
      <c r="A42" s="12" t="s">
        <v>34</v>
      </c>
      <c r="B42" s="64" t="s">
        <v>267</v>
      </c>
      <c r="C42" s="64" t="s">
        <v>128</v>
      </c>
      <c r="D42" s="64" t="s">
        <v>166</v>
      </c>
      <c r="E42" s="67"/>
      <c r="F42" s="64">
        <f t="shared" si="0"/>
        <v>2</v>
      </c>
      <c r="G42" s="64"/>
      <c r="H42" s="27">
        <f t="shared" si="1"/>
        <v>2</v>
      </c>
      <c r="I42" s="15" t="s">
        <v>186</v>
      </c>
    </row>
    <row r="43" spans="1:9" s="7" customFormat="1" ht="15.95" customHeight="1" x14ac:dyDescent="0.25">
      <c r="A43" s="12" t="s">
        <v>35</v>
      </c>
      <c r="B43" s="64" t="s">
        <v>266</v>
      </c>
      <c r="C43" s="64" t="s">
        <v>128</v>
      </c>
      <c r="D43" s="64" t="s">
        <v>226</v>
      </c>
      <c r="E43" s="67" t="s">
        <v>465</v>
      </c>
      <c r="F43" s="64">
        <f t="shared" si="0"/>
        <v>2</v>
      </c>
      <c r="G43" s="64">
        <v>0.5</v>
      </c>
      <c r="H43" s="27">
        <f t="shared" si="1"/>
        <v>1</v>
      </c>
      <c r="I43" s="15" t="s">
        <v>187</v>
      </c>
    </row>
    <row r="44" spans="1:9" s="8" customFormat="1" ht="15.95" customHeight="1" x14ac:dyDescent="0.25">
      <c r="A44" s="12" t="s">
        <v>36</v>
      </c>
      <c r="B44" s="64" t="s">
        <v>266</v>
      </c>
      <c r="C44" s="64" t="s">
        <v>128</v>
      </c>
      <c r="D44" s="64" t="s">
        <v>226</v>
      </c>
      <c r="E44" s="67" t="s">
        <v>497</v>
      </c>
      <c r="F44" s="64">
        <f t="shared" si="0"/>
        <v>2</v>
      </c>
      <c r="G44" s="64">
        <v>0.5</v>
      </c>
      <c r="H44" s="27">
        <f t="shared" si="1"/>
        <v>1</v>
      </c>
      <c r="I44" s="20" t="s">
        <v>255</v>
      </c>
    </row>
    <row r="45" spans="1:9" s="8" customFormat="1" ht="15.95" customHeight="1" x14ac:dyDescent="0.25">
      <c r="A45" s="12" t="s">
        <v>37</v>
      </c>
      <c r="B45" s="64" t="s">
        <v>267</v>
      </c>
      <c r="C45" s="64" t="s">
        <v>128</v>
      </c>
      <c r="D45" s="64" t="s">
        <v>167</v>
      </c>
      <c r="E45" s="67"/>
      <c r="F45" s="64">
        <f t="shared" si="0"/>
        <v>2</v>
      </c>
      <c r="G45" s="64">
        <v>0.5</v>
      </c>
      <c r="H45" s="27">
        <f t="shared" si="1"/>
        <v>1</v>
      </c>
      <c r="I45" s="21" t="s">
        <v>188</v>
      </c>
    </row>
    <row r="46" spans="1:9" s="28" customFormat="1" ht="15.95" customHeight="1" x14ac:dyDescent="0.25">
      <c r="A46" s="11" t="s">
        <v>38</v>
      </c>
      <c r="B46" s="65"/>
      <c r="C46" s="65"/>
      <c r="D46" s="65"/>
      <c r="E46" s="68"/>
      <c r="F46" s="66"/>
      <c r="G46" s="66"/>
      <c r="H46" s="24"/>
      <c r="I46" s="17"/>
    </row>
    <row r="47" spans="1:9" s="8" customFormat="1" ht="15.95" customHeight="1" x14ac:dyDescent="0.25">
      <c r="A47" s="12" t="s">
        <v>39</v>
      </c>
      <c r="B47" s="64" t="s">
        <v>266</v>
      </c>
      <c r="C47" s="64" t="s">
        <v>129</v>
      </c>
      <c r="D47" s="64" t="s">
        <v>226</v>
      </c>
      <c r="E47" s="67"/>
      <c r="F47" s="64">
        <f t="shared" si="0"/>
        <v>0</v>
      </c>
      <c r="G47" s="64"/>
      <c r="H47" s="27">
        <f t="shared" si="1"/>
        <v>0</v>
      </c>
      <c r="I47" s="15" t="s">
        <v>457</v>
      </c>
    </row>
    <row r="48" spans="1:9" s="8" customFormat="1" ht="15.95" customHeight="1" x14ac:dyDescent="0.25">
      <c r="A48" s="12" t="s">
        <v>40</v>
      </c>
      <c r="B48" s="64" t="s">
        <v>266</v>
      </c>
      <c r="C48" s="64" t="s">
        <v>129</v>
      </c>
      <c r="D48" s="64" t="s">
        <v>226</v>
      </c>
      <c r="E48" s="67"/>
      <c r="F48" s="64">
        <f t="shared" si="0"/>
        <v>0</v>
      </c>
      <c r="G48" s="64"/>
      <c r="H48" s="27">
        <f t="shared" si="1"/>
        <v>0</v>
      </c>
      <c r="I48" s="15" t="s">
        <v>363</v>
      </c>
    </row>
    <row r="49" spans="1:9" ht="15.95" customHeight="1" x14ac:dyDescent="0.25">
      <c r="A49" s="12" t="s">
        <v>41</v>
      </c>
      <c r="B49" s="64" t="s">
        <v>266</v>
      </c>
      <c r="C49" s="64" t="s">
        <v>129</v>
      </c>
      <c r="D49" s="64" t="s">
        <v>226</v>
      </c>
      <c r="E49" s="67"/>
      <c r="F49" s="64">
        <f t="shared" si="0"/>
        <v>0</v>
      </c>
      <c r="G49" s="64"/>
      <c r="H49" s="27">
        <f t="shared" si="1"/>
        <v>0</v>
      </c>
      <c r="I49" s="15" t="s">
        <v>509</v>
      </c>
    </row>
    <row r="50" spans="1:9" ht="15.95" customHeight="1" x14ac:dyDescent="0.25">
      <c r="A50" s="12" t="s">
        <v>42</v>
      </c>
      <c r="B50" s="64" t="s">
        <v>266</v>
      </c>
      <c r="C50" s="64" t="s">
        <v>129</v>
      </c>
      <c r="D50" s="64" t="s">
        <v>226</v>
      </c>
      <c r="E50" s="67" t="s">
        <v>367</v>
      </c>
      <c r="F50" s="64">
        <f t="shared" si="0"/>
        <v>0</v>
      </c>
      <c r="G50" s="64">
        <v>0.5</v>
      </c>
      <c r="H50" s="27">
        <f t="shared" si="1"/>
        <v>0</v>
      </c>
      <c r="I50" s="15" t="s">
        <v>489</v>
      </c>
    </row>
    <row r="51" spans="1:9" s="8" customFormat="1" ht="15.95" customHeight="1" x14ac:dyDescent="0.25">
      <c r="A51" s="12" t="s">
        <v>92</v>
      </c>
      <c r="B51" s="64" t="s">
        <v>266</v>
      </c>
      <c r="C51" s="64" t="s">
        <v>128</v>
      </c>
      <c r="D51" s="64" t="s">
        <v>226</v>
      </c>
      <c r="E51" s="67"/>
      <c r="F51" s="64">
        <f t="shared" si="0"/>
        <v>2</v>
      </c>
      <c r="G51" s="64"/>
      <c r="H51" s="27">
        <f t="shared" si="1"/>
        <v>2</v>
      </c>
      <c r="I51" s="15" t="s">
        <v>189</v>
      </c>
    </row>
    <row r="52" spans="1:9" ht="15.95" customHeight="1" x14ac:dyDescent="0.25">
      <c r="A52" s="12" t="s">
        <v>43</v>
      </c>
      <c r="B52" s="64" t="s">
        <v>266</v>
      </c>
      <c r="C52" s="64" t="s">
        <v>128</v>
      </c>
      <c r="D52" s="64" t="s">
        <v>226</v>
      </c>
      <c r="E52" s="67" t="s">
        <v>511</v>
      </c>
      <c r="F52" s="64">
        <f t="shared" si="0"/>
        <v>2</v>
      </c>
      <c r="G52" s="64">
        <v>0.5</v>
      </c>
      <c r="H52" s="27">
        <f t="shared" si="1"/>
        <v>1</v>
      </c>
      <c r="I52" s="13" t="s">
        <v>510</v>
      </c>
    </row>
    <row r="53" spans="1:9" ht="15.95" customHeight="1" x14ac:dyDescent="0.25">
      <c r="A53" s="12" t="s">
        <v>44</v>
      </c>
      <c r="B53" s="64" t="s">
        <v>266</v>
      </c>
      <c r="C53" s="64" t="s">
        <v>128</v>
      </c>
      <c r="D53" s="64" t="s">
        <v>226</v>
      </c>
      <c r="E53" s="67"/>
      <c r="F53" s="64">
        <f t="shared" si="0"/>
        <v>2</v>
      </c>
      <c r="G53" s="64"/>
      <c r="H53" s="27">
        <f t="shared" si="1"/>
        <v>2</v>
      </c>
      <c r="I53" s="15" t="s">
        <v>376</v>
      </c>
    </row>
    <row r="54" spans="1:9" s="28" customFormat="1" ht="15.95" customHeight="1" x14ac:dyDescent="0.25">
      <c r="A54" s="11" t="s">
        <v>45</v>
      </c>
      <c r="B54" s="65"/>
      <c r="C54" s="65"/>
      <c r="D54" s="65"/>
      <c r="E54" s="68"/>
      <c r="F54" s="66"/>
      <c r="G54" s="66"/>
      <c r="H54" s="24"/>
      <c r="I54" s="17"/>
    </row>
    <row r="55" spans="1:9" s="8" customFormat="1" ht="15.95" customHeight="1" x14ac:dyDescent="0.25">
      <c r="A55" s="12" t="s">
        <v>46</v>
      </c>
      <c r="B55" s="64" t="s">
        <v>266</v>
      </c>
      <c r="C55" s="64" t="s">
        <v>128</v>
      </c>
      <c r="D55" s="64" t="s">
        <v>226</v>
      </c>
      <c r="E55" s="67"/>
      <c r="F55" s="64">
        <f t="shared" si="0"/>
        <v>2</v>
      </c>
      <c r="G55" s="64"/>
      <c r="H55" s="27">
        <f t="shared" si="1"/>
        <v>2</v>
      </c>
      <c r="I55" s="15" t="s">
        <v>190</v>
      </c>
    </row>
    <row r="56" spans="1:9" s="8" customFormat="1" ht="15.95" customHeight="1" x14ac:dyDescent="0.25">
      <c r="A56" s="12" t="s">
        <v>47</v>
      </c>
      <c r="B56" s="64" t="s">
        <v>266</v>
      </c>
      <c r="C56" s="64" t="s">
        <v>171</v>
      </c>
      <c r="D56" s="64" t="s">
        <v>226</v>
      </c>
      <c r="E56" s="67"/>
      <c r="F56" s="64">
        <f t="shared" si="0"/>
        <v>0</v>
      </c>
      <c r="G56" s="64"/>
      <c r="H56" s="27">
        <f t="shared" si="1"/>
        <v>0</v>
      </c>
      <c r="I56" s="15" t="s">
        <v>191</v>
      </c>
    </row>
    <row r="57" spans="1:9" s="8" customFormat="1" ht="15.95" customHeight="1" x14ac:dyDescent="0.25">
      <c r="A57" s="12" t="s">
        <v>48</v>
      </c>
      <c r="B57" s="64" t="s">
        <v>266</v>
      </c>
      <c r="C57" s="64" t="s">
        <v>128</v>
      </c>
      <c r="D57" s="64" t="s">
        <v>226</v>
      </c>
      <c r="E57" s="67" t="s">
        <v>505</v>
      </c>
      <c r="F57" s="64">
        <f t="shared" si="0"/>
        <v>2</v>
      </c>
      <c r="G57" s="64">
        <v>0.5</v>
      </c>
      <c r="H57" s="27">
        <f t="shared" si="1"/>
        <v>1</v>
      </c>
      <c r="I57" s="15" t="s">
        <v>504</v>
      </c>
    </row>
    <row r="58" spans="1:9" s="8" customFormat="1" ht="15.95" customHeight="1" x14ac:dyDescent="0.25">
      <c r="A58" s="12" t="s">
        <v>49</v>
      </c>
      <c r="B58" s="64" t="s">
        <v>266</v>
      </c>
      <c r="C58" s="64" t="s">
        <v>129</v>
      </c>
      <c r="D58" s="64" t="s">
        <v>226</v>
      </c>
      <c r="E58" s="67"/>
      <c r="F58" s="64">
        <f t="shared" si="0"/>
        <v>0</v>
      </c>
      <c r="G58" s="64"/>
      <c r="H58" s="27">
        <f t="shared" si="1"/>
        <v>0</v>
      </c>
      <c r="I58" s="15" t="s">
        <v>192</v>
      </c>
    </row>
    <row r="59" spans="1:9" ht="15.95" customHeight="1" x14ac:dyDescent="0.25">
      <c r="A59" s="12" t="s">
        <v>50</v>
      </c>
      <c r="B59" s="64" t="s">
        <v>266</v>
      </c>
      <c r="C59" s="64" t="s">
        <v>128</v>
      </c>
      <c r="D59" s="64" t="s">
        <v>226</v>
      </c>
      <c r="E59" s="67"/>
      <c r="F59" s="64">
        <f t="shared" si="0"/>
        <v>2</v>
      </c>
      <c r="G59" s="64"/>
      <c r="H59" s="27">
        <f t="shared" si="1"/>
        <v>2</v>
      </c>
      <c r="I59" s="15" t="s">
        <v>303</v>
      </c>
    </row>
    <row r="60" spans="1:9" s="8" customFormat="1" ht="15.95" customHeight="1" x14ac:dyDescent="0.25">
      <c r="A60" s="12" t="s">
        <v>51</v>
      </c>
      <c r="B60" s="64" t="s">
        <v>266</v>
      </c>
      <c r="C60" s="64" t="s">
        <v>128</v>
      </c>
      <c r="D60" s="64" t="s">
        <v>226</v>
      </c>
      <c r="E60" s="67"/>
      <c r="F60" s="64">
        <f t="shared" si="0"/>
        <v>2</v>
      </c>
      <c r="G60" s="64"/>
      <c r="H60" s="27">
        <f t="shared" si="1"/>
        <v>2</v>
      </c>
      <c r="I60" s="15" t="s">
        <v>386</v>
      </c>
    </row>
    <row r="61" spans="1:9" s="8" customFormat="1" ht="15.95" customHeight="1" x14ac:dyDescent="0.25">
      <c r="A61" s="12" t="s">
        <v>52</v>
      </c>
      <c r="B61" s="64" t="s">
        <v>266</v>
      </c>
      <c r="C61" s="64" t="s">
        <v>129</v>
      </c>
      <c r="D61" s="64" t="s">
        <v>226</v>
      </c>
      <c r="E61" s="67"/>
      <c r="F61" s="64">
        <f t="shared" si="0"/>
        <v>0</v>
      </c>
      <c r="G61" s="64"/>
      <c r="H61" s="27">
        <f t="shared" si="1"/>
        <v>0</v>
      </c>
      <c r="I61" s="15" t="s">
        <v>391</v>
      </c>
    </row>
    <row r="62" spans="1:9" s="8" customFormat="1" ht="15.95" customHeight="1" x14ac:dyDescent="0.25">
      <c r="A62" s="12" t="s">
        <v>53</v>
      </c>
      <c r="B62" s="64" t="s">
        <v>266</v>
      </c>
      <c r="C62" s="64" t="s">
        <v>128</v>
      </c>
      <c r="D62" s="64" t="s">
        <v>226</v>
      </c>
      <c r="E62" s="67" t="s">
        <v>493</v>
      </c>
      <c r="F62" s="64">
        <f t="shared" si="0"/>
        <v>2</v>
      </c>
      <c r="G62" s="64">
        <v>0.5</v>
      </c>
      <c r="H62" s="27">
        <f t="shared" si="1"/>
        <v>1</v>
      </c>
      <c r="I62" s="22" t="s">
        <v>392</v>
      </c>
    </row>
    <row r="63" spans="1:9" s="8" customFormat="1" ht="15.95" customHeight="1" x14ac:dyDescent="0.25">
      <c r="A63" s="12" t="s">
        <v>54</v>
      </c>
      <c r="B63" s="64" t="s">
        <v>266</v>
      </c>
      <c r="C63" s="64" t="s">
        <v>128</v>
      </c>
      <c r="D63" s="64" t="s">
        <v>226</v>
      </c>
      <c r="E63" s="67" t="s">
        <v>484</v>
      </c>
      <c r="F63" s="64">
        <f t="shared" si="0"/>
        <v>2</v>
      </c>
      <c r="G63" s="64">
        <v>0.5</v>
      </c>
      <c r="H63" s="27">
        <f t="shared" si="1"/>
        <v>1</v>
      </c>
      <c r="I63" s="15" t="s">
        <v>483</v>
      </c>
    </row>
    <row r="64" spans="1:9" s="8" customFormat="1" ht="15.95" customHeight="1" x14ac:dyDescent="0.25">
      <c r="A64" s="12" t="s">
        <v>55</v>
      </c>
      <c r="B64" s="64" t="s">
        <v>267</v>
      </c>
      <c r="C64" s="64" t="s">
        <v>128</v>
      </c>
      <c r="D64" s="64" t="s">
        <v>166</v>
      </c>
      <c r="E64" s="67"/>
      <c r="F64" s="64">
        <f t="shared" si="0"/>
        <v>2</v>
      </c>
      <c r="G64" s="64"/>
      <c r="H64" s="27">
        <f t="shared" si="1"/>
        <v>2</v>
      </c>
      <c r="I64" s="15" t="s">
        <v>398</v>
      </c>
    </row>
    <row r="65" spans="1:9" ht="15.95" customHeight="1" x14ac:dyDescent="0.25">
      <c r="A65" s="12" t="s">
        <v>56</v>
      </c>
      <c r="B65" s="64" t="s">
        <v>266</v>
      </c>
      <c r="C65" s="64" t="s">
        <v>128</v>
      </c>
      <c r="D65" s="64" t="s">
        <v>226</v>
      </c>
      <c r="E65" s="67"/>
      <c r="F65" s="64">
        <f t="shared" si="0"/>
        <v>2</v>
      </c>
      <c r="G65" s="64"/>
      <c r="H65" s="27">
        <f t="shared" si="1"/>
        <v>2</v>
      </c>
      <c r="I65" s="15" t="s">
        <v>399</v>
      </c>
    </row>
    <row r="66" spans="1:9" s="8" customFormat="1" ht="15.95" customHeight="1" x14ac:dyDescent="0.25">
      <c r="A66" s="12" t="s">
        <v>57</v>
      </c>
      <c r="B66" s="64" t="s">
        <v>267</v>
      </c>
      <c r="C66" s="64" t="s">
        <v>129</v>
      </c>
      <c r="D66" s="64" t="s">
        <v>167</v>
      </c>
      <c r="E66" s="67"/>
      <c r="F66" s="64">
        <f t="shared" si="0"/>
        <v>0</v>
      </c>
      <c r="G66" s="64">
        <v>0.5</v>
      </c>
      <c r="H66" s="27">
        <f t="shared" si="1"/>
        <v>0</v>
      </c>
      <c r="I66" s="15" t="s">
        <v>403</v>
      </c>
    </row>
    <row r="67" spans="1:9" s="8" customFormat="1" ht="15.95" customHeight="1" x14ac:dyDescent="0.25">
      <c r="A67" s="12" t="s">
        <v>58</v>
      </c>
      <c r="B67" s="64" t="s">
        <v>267</v>
      </c>
      <c r="C67" s="64" t="s">
        <v>128</v>
      </c>
      <c r="D67" s="64" t="s">
        <v>166</v>
      </c>
      <c r="E67" s="67" t="s">
        <v>520</v>
      </c>
      <c r="F67" s="64">
        <f t="shared" si="0"/>
        <v>2</v>
      </c>
      <c r="G67" s="64">
        <v>0.5</v>
      </c>
      <c r="H67" s="27">
        <f t="shared" si="1"/>
        <v>1</v>
      </c>
      <c r="I67" s="15" t="s">
        <v>519</v>
      </c>
    </row>
    <row r="68" spans="1:9" ht="15.95" customHeight="1" x14ac:dyDescent="0.25">
      <c r="A68" s="12" t="s">
        <v>59</v>
      </c>
      <c r="B68" s="64" t="s">
        <v>266</v>
      </c>
      <c r="C68" s="64" t="s">
        <v>128</v>
      </c>
      <c r="D68" s="64" t="s">
        <v>226</v>
      </c>
      <c r="E68" s="67"/>
      <c r="F68" s="64">
        <f t="shared" si="0"/>
        <v>2</v>
      </c>
      <c r="G68" s="64"/>
      <c r="H68" s="27">
        <f t="shared" si="1"/>
        <v>2</v>
      </c>
      <c r="I68" s="19" t="s">
        <v>193</v>
      </c>
    </row>
    <row r="69" spans="1:9" s="28" customFormat="1" ht="15.95" customHeight="1" x14ac:dyDescent="0.25">
      <c r="A69" s="11" t="s">
        <v>60</v>
      </c>
      <c r="B69" s="65"/>
      <c r="C69" s="65"/>
      <c r="D69" s="65"/>
      <c r="E69" s="68"/>
      <c r="F69" s="66"/>
      <c r="G69" s="66"/>
      <c r="H69" s="24"/>
      <c r="I69" s="17"/>
    </row>
    <row r="70" spans="1:9" s="8" customFormat="1" ht="15.95" customHeight="1" x14ac:dyDescent="0.25">
      <c r="A70" s="12" t="s">
        <v>61</v>
      </c>
      <c r="B70" s="64" t="s">
        <v>266</v>
      </c>
      <c r="C70" s="64" t="s">
        <v>171</v>
      </c>
      <c r="D70" s="64" t="s">
        <v>226</v>
      </c>
      <c r="E70" s="67"/>
      <c r="F70" s="64">
        <f t="shared" si="0"/>
        <v>0</v>
      </c>
      <c r="G70" s="64"/>
      <c r="H70" s="27">
        <f t="shared" si="1"/>
        <v>0</v>
      </c>
      <c r="I70" s="15" t="s">
        <v>194</v>
      </c>
    </row>
    <row r="71" spans="1:9" ht="15.95" customHeight="1" x14ac:dyDescent="0.25">
      <c r="A71" s="12" t="s">
        <v>62</v>
      </c>
      <c r="B71" s="64" t="s">
        <v>266</v>
      </c>
      <c r="C71" s="64" t="s">
        <v>128</v>
      </c>
      <c r="D71" s="64" t="s">
        <v>226</v>
      </c>
      <c r="E71" s="67"/>
      <c r="F71" s="64">
        <f t="shared" si="0"/>
        <v>2</v>
      </c>
      <c r="G71" s="64"/>
      <c r="H71" s="27">
        <f t="shared" si="1"/>
        <v>2</v>
      </c>
      <c r="I71" s="13" t="s">
        <v>195</v>
      </c>
    </row>
    <row r="72" spans="1:9" ht="15.95" customHeight="1" x14ac:dyDescent="0.25">
      <c r="A72" s="12" t="s">
        <v>63</v>
      </c>
      <c r="B72" s="64" t="s">
        <v>266</v>
      </c>
      <c r="C72" s="64" t="s">
        <v>128</v>
      </c>
      <c r="D72" s="64" t="s">
        <v>226</v>
      </c>
      <c r="E72" s="67"/>
      <c r="F72" s="64">
        <f t="shared" si="0"/>
        <v>2</v>
      </c>
      <c r="G72" s="64"/>
      <c r="H72" s="27">
        <f t="shared" si="1"/>
        <v>2</v>
      </c>
      <c r="I72" s="15" t="s">
        <v>196</v>
      </c>
    </row>
    <row r="73" spans="1:9" s="8" customFormat="1" ht="15.95" customHeight="1" x14ac:dyDescent="0.25">
      <c r="A73" s="12" t="s">
        <v>64</v>
      </c>
      <c r="B73" s="64" t="s">
        <v>267</v>
      </c>
      <c r="C73" s="64" t="s">
        <v>128</v>
      </c>
      <c r="D73" s="71" t="s">
        <v>166</v>
      </c>
      <c r="E73" s="67"/>
      <c r="F73" s="64">
        <f t="shared" si="0"/>
        <v>2</v>
      </c>
      <c r="G73" s="71"/>
      <c r="H73" s="27">
        <f t="shared" si="1"/>
        <v>2</v>
      </c>
      <c r="I73" s="15" t="s">
        <v>197</v>
      </c>
    </row>
    <row r="74" spans="1:9" s="8" customFormat="1" ht="15.95" customHeight="1" x14ac:dyDescent="0.25">
      <c r="A74" s="12" t="s">
        <v>65</v>
      </c>
      <c r="B74" s="64" t="s">
        <v>267</v>
      </c>
      <c r="C74" s="64" t="s">
        <v>128</v>
      </c>
      <c r="D74" s="64" t="s">
        <v>166</v>
      </c>
      <c r="E74" s="67"/>
      <c r="F74" s="64">
        <f t="shared" ref="F74:F101" si="6">IF(C74="Да, опубликован",2,0)</f>
        <v>2</v>
      </c>
      <c r="G74" s="64"/>
      <c r="H74" s="27">
        <f t="shared" ref="H74:H101" si="7">F74*(1-G74)</f>
        <v>2</v>
      </c>
      <c r="I74" s="15" t="s">
        <v>477</v>
      </c>
    </row>
    <row r="75" spans="1:9" s="8" customFormat="1" ht="15.95" customHeight="1" x14ac:dyDescent="0.25">
      <c r="A75" s="12" t="s">
        <v>66</v>
      </c>
      <c r="B75" s="64" t="s">
        <v>266</v>
      </c>
      <c r="C75" s="64" t="s">
        <v>128</v>
      </c>
      <c r="D75" s="64" t="s">
        <v>226</v>
      </c>
      <c r="E75" s="67"/>
      <c r="F75" s="64">
        <f t="shared" si="6"/>
        <v>2</v>
      </c>
      <c r="G75" s="64"/>
      <c r="H75" s="27">
        <f t="shared" si="7"/>
        <v>2</v>
      </c>
      <c r="I75" s="15" t="s">
        <v>356</v>
      </c>
    </row>
    <row r="76" spans="1:9" s="28" customFormat="1" ht="15.95" customHeight="1" x14ac:dyDescent="0.25">
      <c r="A76" s="11" t="s">
        <v>67</v>
      </c>
      <c r="B76" s="65"/>
      <c r="C76" s="65"/>
      <c r="D76" s="65"/>
      <c r="E76" s="68"/>
      <c r="F76" s="66"/>
      <c r="G76" s="66"/>
      <c r="H76" s="24"/>
      <c r="I76" s="17"/>
    </row>
    <row r="77" spans="1:9" s="8" customFormat="1" ht="15.95" customHeight="1" x14ac:dyDescent="0.25">
      <c r="A77" s="12" t="s">
        <v>68</v>
      </c>
      <c r="B77" s="64" t="s">
        <v>266</v>
      </c>
      <c r="C77" s="64" t="s">
        <v>526</v>
      </c>
      <c r="D77" s="64" t="s">
        <v>226</v>
      </c>
      <c r="E77" s="67"/>
      <c r="F77" s="64">
        <f t="shared" si="6"/>
        <v>0</v>
      </c>
      <c r="G77" s="64"/>
      <c r="H77" s="27">
        <f t="shared" si="7"/>
        <v>0</v>
      </c>
      <c r="I77" s="15" t="s">
        <v>198</v>
      </c>
    </row>
    <row r="78" spans="1:9" s="8" customFormat="1" ht="15.95" customHeight="1" x14ac:dyDescent="0.25">
      <c r="A78" s="12" t="s">
        <v>69</v>
      </c>
      <c r="B78" s="64" t="s">
        <v>266</v>
      </c>
      <c r="C78" s="64" t="s">
        <v>128</v>
      </c>
      <c r="D78" s="64" t="s">
        <v>226</v>
      </c>
      <c r="E78" s="67"/>
      <c r="F78" s="64">
        <f t="shared" si="6"/>
        <v>2</v>
      </c>
      <c r="G78" s="64"/>
      <c r="H78" s="27">
        <f t="shared" si="7"/>
        <v>2</v>
      </c>
      <c r="I78" s="15" t="s">
        <v>265</v>
      </c>
    </row>
    <row r="79" spans="1:9" s="8" customFormat="1" ht="15.95" customHeight="1" x14ac:dyDescent="0.25">
      <c r="A79" s="12" t="s">
        <v>70</v>
      </c>
      <c r="B79" s="64" t="s">
        <v>267</v>
      </c>
      <c r="C79" s="64" t="s">
        <v>128</v>
      </c>
      <c r="D79" s="64" t="s">
        <v>166</v>
      </c>
      <c r="E79" s="67"/>
      <c r="F79" s="64">
        <f t="shared" si="6"/>
        <v>2</v>
      </c>
      <c r="G79" s="64"/>
      <c r="H79" s="27">
        <f t="shared" si="7"/>
        <v>2</v>
      </c>
      <c r="I79" s="15" t="s">
        <v>273</v>
      </c>
    </row>
    <row r="80" spans="1:9" s="8" customFormat="1" ht="15.95" customHeight="1" x14ac:dyDescent="0.25">
      <c r="A80" s="12" t="s">
        <v>71</v>
      </c>
      <c r="B80" s="64" t="s">
        <v>266</v>
      </c>
      <c r="C80" s="64" t="s">
        <v>128</v>
      </c>
      <c r="D80" s="64" t="s">
        <v>226</v>
      </c>
      <c r="E80" s="67" t="s">
        <v>466</v>
      </c>
      <c r="F80" s="64">
        <f t="shared" si="6"/>
        <v>2</v>
      </c>
      <c r="G80" s="64"/>
      <c r="H80" s="27">
        <f t="shared" si="7"/>
        <v>2</v>
      </c>
      <c r="I80" s="15" t="s">
        <v>199</v>
      </c>
    </row>
    <row r="81" spans="1:9" ht="15.95" customHeight="1" x14ac:dyDescent="0.25">
      <c r="A81" s="12" t="s">
        <v>72</v>
      </c>
      <c r="B81" s="64" t="s">
        <v>266</v>
      </c>
      <c r="C81" s="64" t="s">
        <v>128</v>
      </c>
      <c r="D81" s="64" t="s">
        <v>226</v>
      </c>
      <c r="E81" s="67" t="s">
        <v>491</v>
      </c>
      <c r="F81" s="64">
        <f t="shared" si="6"/>
        <v>2</v>
      </c>
      <c r="G81" s="64">
        <v>0.5</v>
      </c>
      <c r="H81" s="27">
        <f t="shared" si="7"/>
        <v>1</v>
      </c>
      <c r="I81" s="23" t="s">
        <v>492</v>
      </c>
    </row>
    <row r="82" spans="1:9" s="8" customFormat="1" ht="15.95" customHeight="1" x14ac:dyDescent="0.25">
      <c r="A82" s="12" t="s">
        <v>73</v>
      </c>
      <c r="B82" s="64" t="s">
        <v>267</v>
      </c>
      <c r="C82" s="64" t="s">
        <v>129</v>
      </c>
      <c r="D82" s="64" t="s">
        <v>167</v>
      </c>
      <c r="E82" s="67"/>
      <c r="F82" s="64">
        <f t="shared" si="6"/>
        <v>0</v>
      </c>
      <c r="G82" s="64">
        <v>0.5</v>
      </c>
      <c r="H82" s="27">
        <f t="shared" si="7"/>
        <v>0</v>
      </c>
      <c r="I82" s="15" t="s">
        <v>200</v>
      </c>
    </row>
    <row r="83" spans="1:9" ht="15.95" customHeight="1" x14ac:dyDescent="0.25">
      <c r="A83" s="12" t="s">
        <v>74</v>
      </c>
      <c r="B83" s="64" t="s">
        <v>267</v>
      </c>
      <c r="C83" s="64" t="s">
        <v>128</v>
      </c>
      <c r="D83" s="64" t="s">
        <v>166</v>
      </c>
      <c r="E83" s="67"/>
      <c r="F83" s="64">
        <f t="shared" si="6"/>
        <v>2</v>
      </c>
      <c r="G83" s="64"/>
      <c r="H83" s="27">
        <f t="shared" si="7"/>
        <v>2</v>
      </c>
      <c r="I83" s="15" t="s">
        <v>201</v>
      </c>
    </row>
    <row r="84" spans="1:9" s="7" customFormat="1" ht="15.95" customHeight="1" x14ac:dyDescent="0.25">
      <c r="A84" s="12" t="s">
        <v>75</v>
      </c>
      <c r="B84" s="64" t="s">
        <v>267</v>
      </c>
      <c r="C84" s="64" t="s">
        <v>128</v>
      </c>
      <c r="D84" s="64" t="s">
        <v>166</v>
      </c>
      <c r="E84" s="67"/>
      <c r="F84" s="64">
        <f t="shared" si="6"/>
        <v>2</v>
      </c>
      <c r="G84" s="64"/>
      <c r="H84" s="27">
        <f t="shared" si="7"/>
        <v>2</v>
      </c>
      <c r="I84" s="15" t="s">
        <v>287</v>
      </c>
    </row>
    <row r="85" spans="1:9" s="8" customFormat="1" ht="15.95" customHeight="1" x14ac:dyDescent="0.25">
      <c r="A85" s="12" t="s">
        <v>76</v>
      </c>
      <c r="B85" s="64" t="s">
        <v>267</v>
      </c>
      <c r="C85" s="64" t="s">
        <v>129</v>
      </c>
      <c r="D85" s="64" t="s">
        <v>166</v>
      </c>
      <c r="E85" s="67"/>
      <c r="F85" s="64">
        <f t="shared" si="6"/>
        <v>0</v>
      </c>
      <c r="G85" s="64"/>
      <c r="H85" s="27">
        <f t="shared" si="7"/>
        <v>0</v>
      </c>
      <c r="I85" s="15" t="s">
        <v>202</v>
      </c>
    </row>
    <row r="86" spans="1:9" ht="15.95" customHeight="1" x14ac:dyDescent="0.25">
      <c r="A86" s="12" t="s">
        <v>77</v>
      </c>
      <c r="B86" s="64" t="s">
        <v>267</v>
      </c>
      <c r="C86" s="64" t="s">
        <v>128</v>
      </c>
      <c r="D86" s="64" t="s">
        <v>167</v>
      </c>
      <c r="E86" s="67"/>
      <c r="F86" s="64">
        <f t="shared" si="6"/>
        <v>2</v>
      </c>
      <c r="G86" s="64">
        <v>0.5</v>
      </c>
      <c r="H86" s="27">
        <f t="shared" si="7"/>
        <v>1</v>
      </c>
      <c r="I86" s="23" t="s">
        <v>290</v>
      </c>
    </row>
    <row r="87" spans="1:9" s="8" customFormat="1" ht="15.95" customHeight="1" x14ac:dyDescent="0.25">
      <c r="A87" s="12" t="s">
        <v>78</v>
      </c>
      <c r="B87" s="64" t="s">
        <v>267</v>
      </c>
      <c r="C87" s="64" t="s">
        <v>128</v>
      </c>
      <c r="D87" s="64" t="s">
        <v>468</v>
      </c>
      <c r="E87" s="67"/>
      <c r="F87" s="64">
        <f t="shared" si="6"/>
        <v>2</v>
      </c>
      <c r="G87" s="64"/>
      <c r="H87" s="27">
        <f t="shared" si="7"/>
        <v>2</v>
      </c>
      <c r="I87" s="15" t="s">
        <v>296</v>
      </c>
    </row>
    <row r="88" spans="1:9" s="8" customFormat="1" ht="15.95" customHeight="1" x14ac:dyDescent="0.25">
      <c r="A88" s="12" t="s">
        <v>79</v>
      </c>
      <c r="B88" s="64" t="s">
        <v>267</v>
      </c>
      <c r="C88" s="64" t="s">
        <v>128</v>
      </c>
      <c r="D88" s="64" t="s">
        <v>166</v>
      </c>
      <c r="E88" s="67"/>
      <c r="F88" s="64">
        <f t="shared" si="6"/>
        <v>2</v>
      </c>
      <c r="G88" s="64"/>
      <c r="H88" s="27">
        <f t="shared" si="7"/>
        <v>2</v>
      </c>
      <c r="I88" s="15" t="s">
        <v>301</v>
      </c>
    </row>
    <row r="89" spans="1:9" s="28" customFormat="1" ht="15.95" customHeight="1" x14ac:dyDescent="0.25">
      <c r="A89" s="11" t="s">
        <v>80</v>
      </c>
      <c r="B89" s="65"/>
      <c r="C89" s="65"/>
      <c r="D89" s="65"/>
      <c r="E89" s="68"/>
      <c r="F89" s="66"/>
      <c r="G89" s="66"/>
      <c r="H89" s="24"/>
      <c r="I89" s="17"/>
    </row>
    <row r="90" spans="1:9" s="8" customFormat="1" ht="15.95" customHeight="1" x14ac:dyDescent="0.25">
      <c r="A90" s="12" t="s">
        <v>81</v>
      </c>
      <c r="B90" s="64" t="s">
        <v>266</v>
      </c>
      <c r="C90" s="64" t="s">
        <v>128</v>
      </c>
      <c r="D90" s="64" t="s">
        <v>226</v>
      </c>
      <c r="E90" s="67"/>
      <c r="F90" s="64">
        <f t="shared" si="6"/>
        <v>2</v>
      </c>
      <c r="G90" s="64"/>
      <c r="H90" s="27">
        <f t="shared" si="7"/>
        <v>2</v>
      </c>
      <c r="I90" s="15" t="s">
        <v>306</v>
      </c>
    </row>
    <row r="91" spans="1:9" s="8" customFormat="1" ht="15.95" customHeight="1" x14ac:dyDescent="0.25">
      <c r="A91" s="12" t="s">
        <v>82</v>
      </c>
      <c r="B91" s="64" t="s">
        <v>266</v>
      </c>
      <c r="C91" s="64" t="s">
        <v>128</v>
      </c>
      <c r="D91" s="64" t="s">
        <v>226</v>
      </c>
      <c r="E91" s="67"/>
      <c r="F91" s="64">
        <f t="shared" si="6"/>
        <v>2</v>
      </c>
      <c r="G91" s="64"/>
      <c r="H91" s="27">
        <f t="shared" si="7"/>
        <v>2</v>
      </c>
      <c r="I91" s="15" t="s">
        <v>310</v>
      </c>
    </row>
    <row r="92" spans="1:9" ht="15.95" customHeight="1" x14ac:dyDescent="0.25">
      <c r="A92" s="12" t="s">
        <v>83</v>
      </c>
      <c r="B92" s="64" t="s">
        <v>267</v>
      </c>
      <c r="C92" s="64" t="s">
        <v>129</v>
      </c>
      <c r="D92" s="64" t="s">
        <v>167</v>
      </c>
      <c r="E92" s="67"/>
      <c r="F92" s="64">
        <f t="shared" si="6"/>
        <v>0</v>
      </c>
      <c r="G92" s="64">
        <v>0.5</v>
      </c>
      <c r="H92" s="27">
        <f t="shared" si="7"/>
        <v>0</v>
      </c>
      <c r="I92" s="15" t="s">
        <v>315</v>
      </c>
    </row>
    <row r="93" spans="1:9" ht="15.95" customHeight="1" x14ac:dyDescent="0.25">
      <c r="A93" s="12" t="s">
        <v>84</v>
      </c>
      <c r="B93" s="64" t="s">
        <v>266</v>
      </c>
      <c r="C93" s="64" t="s">
        <v>128</v>
      </c>
      <c r="D93" s="64" t="s">
        <v>226</v>
      </c>
      <c r="E93" s="67"/>
      <c r="F93" s="64">
        <f t="shared" si="6"/>
        <v>2</v>
      </c>
      <c r="G93" s="64"/>
      <c r="H93" s="27">
        <f t="shared" si="7"/>
        <v>2</v>
      </c>
      <c r="I93" s="15" t="s">
        <v>318</v>
      </c>
    </row>
    <row r="94" spans="1:9" ht="15.95" customHeight="1" x14ac:dyDescent="0.25">
      <c r="A94" s="12" t="s">
        <v>85</v>
      </c>
      <c r="B94" s="64" t="s">
        <v>266</v>
      </c>
      <c r="C94" s="64" t="s">
        <v>129</v>
      </c>
      <c r="D94" s="64" t="s">
        <v>226</v>
      </c>
      <c r="E94" s="67"/>
      <c r="F94" s="64">
        <f t="shared" si="6"/>
        <v>0</v>
      </c>
      <c r="G94" s="64"/>
      <c r="H94" s="27">
        <f t="shared" si="7"/>
        <v>0</v>
      </c>
      <c r="I94" s="15" t="s">
        <v>320</v>
      </c>
    </row>
    <row r="95" spans="1:9" s="8" customFormat="1" ht="15.95" customHeight="1" x14ac:dyDescent="0.25">
      <c r="A95" s="12" t="s">
        <v>86</v>
      </c>
      <c r="B95" s="64" t="s">
        <v>266</v>
      </c>
      <c r="C95" s="64" t="s">
        <v>128</v>
      </c>
      <c r="D95" s="64" t="s">
        <v>226</v>
      </c>
      <c r="E95" s="67"/>
      <c r="F95" s="64">
        <f t="shared" si="6"/>
        <v>2</v>
      </c>
      <c r="G95" s="64"/>
      <c r="H95" s="27">
        <f t="shared" si="7"/>
        <v>2</v>
      </c>
      <c r="I95" s="15" t="s">
        <v>324</v>
      </c>
    </row>
    <row r="96" spans="1:9" s="8" customFormat="1" ht="15.95" customHeight="1" x14ac:dyDescent="0.25">
      <c r="A96" s="12" t="s">
        <v>87</v>
      </c>
      <c r="B96" s="64" t="s">
        <v>266</v>
      </c>
      <c r="C96" s="64" t="s">
        <v>128</v>
      </c>
      <c r="D96" s="64" t="s">
        <v>226</v>
      </c>
      <c r="E96" s="67"/>
      <c r="F96" s="64">
        <f t="shared" si="6"/>
        <v>2</v>
      </c>
      <c r="G96" s="64"/>
      <c r="H96" s="27">
        <f t="shared" si="7"/>
        <v>2</v>
      </c>
      <c r="I96" s="19" t="s">
        <v>203</v>
      </c>
    </row>
    <row r="97" spans="1:9" s="8" customFormat="1" ht="15.95" customHeight="1" x14ac:dyDescent="0.25">
      <c r="A97" s="12" t="s">
        <v>88</v>
      </c>
      <c r="B97" s="64" t="s">
        <v>266</v>
      </c>
      <c r="C97" s="64" t="s">
        <v>128</v>
      </c>
      <c r="D97" s="64" t="s">
        <v>226</v>
      </c>
      <c r="E97" s="67"/>
      <c r="F97" s="64">
        <f t="shared" si="6"/>
        <v>2</v>
      </c>
      <c r="G97" s="64"/>
      <c r="H97" s="27">
        <f t="shared" si="7"/>
        <v>2</v>
      </c>
      <c r="I97" s="13" t="s">
        <v>330</v>
      </c>
    </row>
    <row r="98" spans="1:9" s="8" customFormat="1" ht="15.95" customHeight="1" x14ac:dyDescent="0.25">
      <c r="A98" s="12" t="s">
        <v>89</v>
      </c>
      <c r="B98" s="64" t="s">
        <v>266</v>
      </c>
      <c r="C98" s="64" t="s">
        <v>129</v>
      </c>
      <c r="D98" s="64" t="s">
        <v>226</v>
      </c>
      <c r="E98" s="67"/>
      <c r="F98" s="64">
        <f t="shared" si="6"/>
        <v>0</v>
      </c>
      <c r="G98" s="64"/>
      <c r="H98" s="27">
        <f t="shared" si="7"/>
        <v>0</v>
      </c>
      <c r="I98" s="15" t="s">
        <v>334</v>
      </c>
    </row>
    <row r="99" spans="1:9" s="28" customFormat="1" ht="15.95" customHeight="1" x14ac:dyDescent="0.25">
      <c r="A99" s="11" t="s">
        <v>107</v>
      </c>
      <c r="B99" s="65"/>
      <c r="C99" s="77"/>
      <c r="D99" s="77"/>
      <c r="E99" s="78"/>
      <c r="F99" s="66"/>
      <c r="G99" s="79"/>
      <c r="H99" s="24"/>
      <c r="I99" s="79"/>
    </row>
    <row r="100" spans="1:9" ht="15.95" customHeight="1" x14ac:dyDescent="0.25">
      <c r="A100" s="12" t="s">
        <v>108</v>
      </c>
      <c r="B100" s="64" t="s">
        <v>267</v>
      </c>
      <c r="C100" s="85" t="s">
        <v>171</v>
      </c>
      <c r="D100" s="85" t="s">
        <v>167</v>
      </c>
      <c r="E100" s="81"/>
      <c r="F100" s="64">
        <f t="shared" si="6"/>
        <v>0</v>
      </c>
      <c r="G100" s="85">
        <v>0.5</v>
      </c>
      <c r="H100" s="27">
        <f t="shared" si="7"/>
        <v>0</v>
      </c>
      <c r="I100" s="86" t="s">
        <v>339</v>
      </c>
    </row>
    <row r="101" spans="1:9" ht="15.95" customHeight="1" x14ac:dyDescent="0.25">
      <c r="A101" s="12" t="s">
        <v>109</v>
      </c>
      <c r="B101" s="64" t="s">
        <v>267</v>
      </c>
      <c r="C101" s="85" t="s">
        <v>129</v>
      </c>
      <c r="D101" s="85" t="s">
        <v>226</v>
      </c>
      <c r="E101" s="81"/>
      <c r="F101" s="64">
        <f t="shared" si="6"/>
        <v>0</v>
      </c>
      <c r="G101" s="85"/>
      <c r="H101" s="27">
        <f t="shared" si="7"/>
        <v>0</v>
      </c>
      <c r="I101" s="82" t="s">
        <v>341</v>
      </c>
    </row>
    <row r="102" spans="1:9" x14ac:dyDescent="0.25">
      <c r="C102" s="3" t="s">
        <v>97</v>
      </c>
    </row>
    <row r="103" spans="1:9" x14ac:dyDescent="0.25">
      <c r="A103" s="4"/>
      <c r="B103" s="4"/>
      <c r="C103" s="4"/>
      <c r="D103" s="4"/>
      <c r="E103" s="4"/>
      <c r="F103" s="4"/>
      <c r="G103" s="4"/>
      <c r="H103" s="6"/>
    </row>
    <row r="110" spans="1:9" x14ac:dyDescent="0.25">
      <c r="A110" s="4"/>
      <c r="B110" s="4"/>
      <c r="C110" s="4"/>
      <c r="D110" s="4"/>
      <c r="E110" s="4"/>
      <c r="F110" s="4"/>
      <c r="G110" s="4"/>
      <c r="H110" s="6"/>
    </row>
    <row r="114" spans="1:8" x14ac:dyDescent="0.25">
      <c r="A114" s="4"/>
      <c r="B114" s="4"/>
      <c r="C114" s="4"/>
      <c r="D114" s="4"/>
      <c r="E114" s="4"/>
      <c r="F114" s="4"/>
      <c r="G114" s="4"/>
      <c r="H114" s="6"/>
    </row>
    <row r="117" spans="1:8" x14ac:dyDescent="0.25">
      <c r="A117" s="4"/>
      <c r="B117" s="4"/>
      <c r="C117" s="4"/>
      <c r="D117" s="4"/>
      <c r="E117" s="4"/>
      <c r="F117" s="4"/>
      <c r="G117" s="4"/>
      <c r="H117" s="6"/>
    </row>
    <row r="121" spans="1:8" x14ac:dyDescent="0.25">
      <c r="A121" s="4"/>
      <c r="B121" s="4"/>
      <c r="C121" s="4"/>
      <c r="D121" s="4"/>
      <c r="E121" s="4"/>
      <c r="F121" s="4"/>
      <c r="G121" s="4"/>
      <c r="H121" s="6"/>
    </row>
    <row r="124" spans="1:8" x14ac:dyDescent="0.25">
      <c r="A124" s="4"/>
      <c r="B124" s="4"/>
      <c r="C124" s="4"/>
      <c r="D124" s="4"/>
      <c r="E124" s="4"/>
      <c r="F124" s="4"/>
      <c r="G124" s="4"/>
      <c r="H124" s="6"/>
    </row>
    <row r="128" spans="1:8" x14ac:dyDescent="0.25">
      <c r="A128" s="4"/>
      <c r="B128" s="4"/>
      <c r="C128" s="4"/>
      <c r="D128" s="4"/>
      <c r="E128" s="4"/>
      <c r="F128" s="4"/>
      <c r="G128" s="4"/>
      <c r="H128" s="6"/>
    </row>
  </sheetData>
  <autoFilter ref="A8:I102"/>
  <mergeCells count="12">
    <mergeCell ref="A1:I1"/>
    <mergeCell ref="A3:I3"/>
    <mergeCell ref="A4:A7"/>
    <mergeCell ref="E4:E7"/>
    <mergeCell ref="F4:H4"/>
    <mergeCell ref="I4:I7"/>
    <mergeCell ref="F5:F7"/>
    <mergeCell ref="G5:G7"/>
    <mergeCell ref="H5:H7"/>
    <mergeCell ref="B4:B7"/>
    <mergeCell ref="D4:D7"/>
    <mergeCell ref="A2:I2"/>
  </mergeCells>
  <dataValidations count="3">
    <dataValidation type="list" allowBlank="1" showInputMessage="1" showErrorMessage="1" sqref="G8:G101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D8 C8:C76 C78:C101">
      <formula1>$C$5:$C$7</formula1>
    </dataValidation>
    <dataValidation type="list" allowBlank="1" showInputMessage="1" showErrorMessage="1" sqref="B29:B101 B21:B27 B9:B10 B12:B19">
      <formula1>#REF!</formula1>
    </dataValidation>
  </dataValidations>
  <hyperlinks>
    <hyperlink ref="I43" r:id="rId1"/>
    <hyperlink ref="I34" r:id="rId2"/>
    <hyperlink ref="I21" r:id="rId3"/>
    <hyperlink ref="I47" r:id="rId4" display="http://portal.minfinrd.ru/Menu/Page/1"/>
    <hyperlink ref="I29" r:id="rId5"/>
    <hyperlink ref="I94" r:id="rId6"/>
    <hyperlink ref="I85" r:id="rId7"/>
    <hyperlink ref="I42" r:id="rId8"/>
    <hyperlink ref="I92" r:id="rId9"/>
    <hyperlink ref="I60" r:id="rId10"/>
    <hyperlink ref="I84" r:id="rId11"/>
    <hyperlink ref="I22" r:id="rId12"/>
    <hyperlink ref="I45" r:id="rId13"/>
    <hyperlink ref="I83" r:id="rId14"/>
    <hyperlink ref="I9" r:id="rId15"/>
    <hyperlink ref="I70" r:id="rId16"/>
    <hyperlink ref="I100" r:id="rId17"/>
  </hyperlinks>
  <pageMargins left="0.70866141732283472" right="0.70866141732283472" top="0.74803149606299213" bottom="0.74803149606299213" header="0.31496062992125984" footer="0.31496062992125984"/>
  <pageSetup paperSize="9" scale="64" fitToHeight="3" orientation="landscape" r:id="rId18"/>
  <headerFooter>
    <oddFooter>&amp;C&amp;"Times New Roman,обычный"&amp;8&amp;P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23"/>
  <sheetViews>
    <sheetView zoomScaleNormal="100" workbookViewId="0">
      <pane ySplit="16" topLeftCell="A17" activePane="bottomLeft" state="frozen"/>
      <selection pane="bottomLeft" activeCell="B18" sqref="B18:N110"/>
    </sheetView>
  </sheetViews>
  <sheetFormatPr defaultRowHeight="15" x14ac:dyDescent="0.25"/>
  <cols>
    <col min="1" max="1" width="33.42578125" style="3" customWidth="1"/>
    <col min="2" max="2" width="51.85546875" style="3" customWidth="1"/>
    <col min="3" max="6" width="11.7109375" style="3" customWidth="1"/>
    <col min="7" max="7" width="16.7109375" style="3" customWidth="1"/>
    <col min="8" max="8" width="20.7109375" style="3" customWidth="1"/>
    <col min="9" max="9" width="18.7109375" style="3" customWidth="1"/>
    <col min="10" max="10" width="7.7109375" style="3" customWidth="1"/>
    <col min="11" max="11" width="9.7109375" style="3" customWidth="1"/>
    <col min="12" max="12" width="10.7109375" style="3" customWidth="1"/>
    <col min="13" max="13" width="7.7109375" style="5" customWidth="1"/>
    <col min="14" max="14" width="40.7109375" customWidth="1"/>
  </cols>
  <sheetData>
    <row r="1" spans="1:14" s="1" customFormat="1" ht="26.25" customHeight="1" x14ac:dyDescent="0.2">
      <c r="A1" s="100" t="s">
        <v>160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1"/>
    </row>
    <row r="2" spans="1:14" s="1" customFormat="1" ht="15.95" customHeight="1" x14ac:dyDescent="0.2">
      <c r="A2" s="114" t="s">
        <v>471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5"/>
    </row>
    <row r="3" spans="1:14" s="1" customFormat="1" ht="15" customHeight="1" x14ac:dyDescent="0.2">
      <c r="A3" s="112" t="s">
        <v>131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3"/>
    </row>
    <row r="4" spans="1:14" s="1" customFormat="1" ht="15" customHeight="1" x14ac:dyDescent="0.2">
      <c r="A4" s="112" t="s">
        <v>132</v>
      </c>
      <c r="B4" s="112"/>
      <c r="C4" s="112"/>
      <c r="D4" s="112"/>
      <c r="E4" s="112"/>
      <c r="F4" s="112"/>
      <c r="G4" s="112"/>
      <c r="H4" s="112"/>
      <c r="I4" s="112"/>
      <c r="J4" s="112"/>
      <c r="K4" s="112"/>
      <c r="L4" s="112"/>
      <c r="M4" s="112"/>
      <c r="N4" s="113"/>
    </row>
    <row r="5" spans="1:14" s="1" customFormat="1" ht="15" customHeight="1" x14ac:dyDescent="0.2">
      <c r="A5" s="112" t="s">
        <v>133</v>
      </c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3"/>
    </row>
    <row r="6" spans="1:14" s="1" customFormat="1" ht="27" customHeight="1" x14ac:dyDescent="0.2">
      <c r="A6" s="112" t="s">
        <v>134</v>
      </c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3"/>
    </row>
    <row r="7" spans="1:14" s="1" customFormat="1" ht="15" customHeight="1" x14ac:dyDescent="0.2">
      <c r="A7" s="112" t="s">
        <v>135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3"/>
    </row>
    <row r="8" spans="1:14" s="1" customFormat="1" ht="30" customHeight="1" x14ac:dyDescent="0.2">
      <c r="A8" s="123" t="s">
        <v>144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</row>
    <row r="9" spans="1:14" ht="60" customHeight="1" x14ac:dyDescent="0.25">
      <c r="A9" s="105" t="s">
        <v>110</v>
      </c>
      <c r="B9" s="9" t="s">
        <v>161</v>
      </c>
      <c r="C9" s="116" t="s">
        <v>461</v>
      </c>
      <c r="D9" s="128"/>
      <c r="E9" s="128"/>
      <c r="F9" s="129"/>
      <c r="G9" s="105" t="s">
        <v>111</v>
      </c>
      <c r="H9" s="105" t="s">
        <v>173</v>
      </c>
      <c r="I9" s="105" t="s">
        <v>112</v>
      </c>
      <c r="J9" s="102" t="s">
        <v>121</v>
      </c>
      <c r="K9" s="125"/>
      <c r="L9" s="125"/>
      <c r="M9" s="126"/>
      <c r="N9" s="105" t="s">
        <v>96</v>
      </c>
    </row>
    <row r="10" spans="1:14" ht="14.1" customHeight="1" x14ac:dyDescent="0.25">
      <c r="A10" s="124"/>
      <c r="B10" s="72" t="s">
        <v>237</v>
      </c>
      <c r="C10" s="116" t="s">
        <v>163</v>
      </c>
      <c r="D10" s="116" t="s">
        <v>164</v>
      </c>
      <c r="E10" s="116" t="s">
        <v>169</v>
      </c>
      <c r="F10" s="116" t="s">
        <v>165</v>
      </c>
      <c r="G10" s="124"/>
      <c r="H10" s="124"/>
      <c r="I10" s="124"/>
      <c r="J10" s="105" t="s">
        <v>116</v>
      </c>
      <c r="K10" s="105" t="s">
        <v>113</v>
      </c>
      <c r="L10" s="105" t="s">
        <v>114</v>
      </c>
      <c r="M10" s="108" t="s">
        <v>115</v>
      </c>
      <c r="N10" s="127"/>
    </row>
    <row r="11" spans="1:14" ht="14.1" customHeight="1" x14ac:dyDescent="0.25">
      <c r="A11" s="124"/>
      <c r="B11" s="72" t="s">
        <v>236</v>
      </c>
      <c r="C11" s="130"/>
      <c r="D11" s="130"/>
      <c r="E11" s="130"/>
      <c r="F11" s="130"/>
      <c r="G11" s="124"/>
      <c r="H11" s="124"/>
      <c r="I11" s="124"/>
      <c r="J11" s="124"/>
      <c r="K11" s="124"/>
      <c r="L11" s="124"/>
      <c r="M11" s="122"/>
      <c r="N11" s="127"/>
    </row>
    <row r="12" spans="1:14" ht="14.1" customHeight="1" x14ac:dyDescent="0.25">
      <c r="A12" s="124"/>
      <c r="B12" s="72" t="s">
        <v>261</v>
      </c>
      <c r="C12" s="130"/>
      <c r="D12" s="130"/>
      <c r="E12" s="130"/>
      <c r="F12" s="130"/>
      <c r="G12" s="124"/>
      <c r="H12" s="124"/>
      <c r="I12" s="124"/>
      <c r="J12" s="124"/>
      <c r="K12" s="124"/>
      <c r="L12" s="124"/>
      <c r="M12" s="122"/>
      <c r="N12" s="127"/>
    </row>
    <row r="13" spans="1:14" ht="14.1" customHeight="1" x14ac:dyDescent="0.25">
      <c r="A13" s="124"/>
      <c r="B13" s="72" t="s">
        <v>469</v>
      </c>
      <c r="C13" s="130"/>
      <c r="D13" s="130"/>
      <c r="E13" s="130"/>
      <c r="F13" s="130"/>
      <c r="G13" s="124"/>
      <c r="H13" s="124"/>
      <c r="I13" s="124"/>
      <c r="J13" s="124"/>
      <c r="K13" s="124"/>
      <c r="L13" s="124"/>
      <c r="M13" s="122"/>
      <c r="N13" s="127"/>
    </row>
    <row r="14" spans="1:14" ht="14.1" customHeight="1" x14ac:dyDescent="0.25">
      <c r="A14" s="124"/>
      <c r="B14" s="72" t="s">
        <v>262</v>
      </c>
      <c r="C14" s="130"/>
      <c r="D14" s="130"/>
      <c r="E14" s="130"/>
      <c r="F14" s="130"/>
      <c r="G14" s="124"/>
      <c r="H14" s="124"/>
      <c r="I14" s="124"/>
      <c r="J14" s="124"/>
      <c r="K14" s="124"/>
      <c r="L14" s="124"/>
      <c r="M14" s="122"/>
      <c r="N14" s="127"/>
    </row>
    <row r="15" spans="1:14" ht="14.1" customHeight="1" x14ac:dyDescent="0.25">
      <c r="A15" s="124"/>
      <c r="B15" s="72" t="s">
        <v>470</v>
      </c>
      <c r="C15" s="130"/>
      <c r="D15" s="130"/>
      <c r="E15" s="130"/>
      <c r="F15" s="130"/>
      <c r="G15" s="124"/>
      <c r="H15" s="124"/>
      <c r="I15" s="124"/>
      <c r="J15" s="124"/>
      <c r="K15" s="124"/>
      <c r="L15" s="124"/>
      <c r="M15" s="122"/>
      <c r="N15" s="127"/>
    </row>
    <row r="16" spans="1:14" ht="14.1" customHeight="1" x14ac:dyDescent="0.25">
      <c r="A16" s="124"/>
      <c r="B16" s="72" t="s">
        <v>172</v>
      </c>
      <c r="C16" s="130"/>
      <c r="D16" s="130"/>
      <c r="E16" s="130"/>
      <c r="F16" s="130"/>
      <c r="G16" s="124"/>
      <c r="H16" s="124"/>
      <c r="I16" s="124"/>
      <c r="J16" s="124"/>
      <c r="K16" s="124"/>
      <c r="L16" s="124"/>
      <c r="M16" s="122"/>
      <c r="N16" s="127"/>
    </row>
    <row r="17" spans="1:14" s="28" customFormat="1" ht="15.95" customHeight="1" x14ac:dyDescent="0.25">
      <c r="A17" s="11" t="s">
        <v>0</v>
      </c>
      <c r="B17" s="73"/>
      <c r="C17" s="11"/>
      <c r="D17" s="11"/>
      <c r="E17" s="11"/>
      <c r="F17" s="11"/>
      <c r="G17" s="11"/>
      <c r="H17" s="11"/>
      <c r="I17" s="70"/>
      <c r="J17" s="11"/>
      <c r="K17" s="11"/>
      <c r="L17" s="11"/>
      <c r="M17" s="16"/>
      <c r="N17" s="14"/>
    </row>
    <row r="18" spans="1:14" s="7" customFormat="1" ht="15.95" customHeight="1" x14ac:dyDescent="0.25">
      <c r="A18" s="12" t="s">
        <v>1</v>
      </c>
      <c r="B18" s="74" t="s">
        <v>262</v>
      </c>
      <c r="C18" s="67" t="s">
        <v>170</v>
      </c>
      <c r="D18" s="67" t="s">
        <v>168</v>
      </c>
      <c r="E18" s="67" t="s">
        <v>168</v>
      </c>
      <c r="F18" s="67" t="s">
        <v>167</v>
      </c>
      <c r="G18" s="64" t="s">
        <v>118</v>
      </c>
      <c r="H18" s="64" t="str">
        <f>'11.3'!D9</f>
        <v>Не требуется</v>
      </c>
      <c r="I18" s="67"/>
      <c r="J18" s="64">
        <f t="shared" ref="J18:J35" si="0">IF(B18="Да, опубликована",4,IF(B18="Да, опубликована, за исключением сведений о принятых решениях и мерах по устранению выявленных нарушений",2,0))</f>
        <v>0</v>
      </c>
      <c r="K18" s="64"/>
      <c r="L18" s="64"/>
      <c r="M18" s="25">
        <f>J18*(1-K18)*(1-L18)</f>
        <v>0</v>
      </c>
      <c r="N18" s="18" t="s">
        <v>174</v>
      </c>
    </row>
    <row r="19" spans="1:14" ht="15.95" customHeight="1" x14ac:dyDescent="0.25">
      <c r="A19" s="12" t="s">
        <v>2</v>
      </c>
      <c r="B19" s="74" t="s">
        <v>172</v>
      </c>
      <c r="C19" s="67"/>
      <c r="D19" s="67"/>
      <c r="E19" s="67"/>
      <c r="F19" s="67"/>
      <c r="G19" s="64"/>
      <c r="H19" s="64" t="str">
        <f>'11.3'!D10</f>
        <v>Нет</v>
      </c>
      <c r="I19" s="67"/>
      <c r="J19" s="64">
        <f t="shared" si="0"/>
        <v>0</v>
      </c>
      <c r="K19" s="64"/>
      <c r="L19" s="64"/>
      <c r="M19" s="25">
        <f t="shared" ref="M19:M82" si="1">J19*(1-K19)*(1-L19)</f>
        <v>0</v>
      </c>
      <c r="N19" s="15" t="s">
        <v>414</v>
      </c>
    </row>
    <row r="20" spans="1:14" ht="15.95" customHeight="1" x14ac:dyDescent="0.25">
      <c r="A20" s="12" t="s">
        <v>3</v>
      </c>
      <c r="B20" s="74" t="s">
        <v>470</v>
      </c>
      <c r="C20" s="67"/>
      <c r="D20" s="67"/>
      <c r="E20" s="67"/>
      <c r="F20" s="67"/>
      <c r="G20" s="64"/>
      <c r="H20" s="67" t="str">
        <f>'11.3'!D11</f>
        <v>Сведения опубликованы на сайте финоргана</v>
      </c>
      <c r="I20" s="67"/>
      <c r="J20" s="64">
        <f t="shared" si="0"/>
        <v>0</v>
      </c>
      <c r="K20" s="64"/>
      <c r="L20" s="64"/>
      <c r="M20" s="25">
        <f t="shared" si="1"/>
        <v>0</v>
      </c>
      <c r="N20" s="15" t="s">
        <v>501</v>
      </c>
    </row>
    <row r="21" spans="1:14" s="7" customFormat="1" ht="15.95" customHeight="1" x14ac:dyDescent="0.25">
      <c r="A21" s="12" t="s">
        <v>4</v>
      </c>
      <c r="B21" s="74" t="s">
        <v>172</v>
      </c>
      <c r="C21" s="67"/>
      <c r="D21" s="67"/>
      <c r="E21" s="67"/>
      <c r="F21" s="67"/>
      <c r="G21" s="64"/>
      <c r="H21" s="64" t="str">
        <f>'11.3'!D12</f>
        <v>Не требуется</v>
      </c>
      <c r="I21" s="67"/>
      <c r="J21" s="64">
        <f t="shared" ref="J21" si="2">IF(B21="Да, опубликована",4,IF(B21="Да, опубликована, за исключением сведений о принятых решениях и мерах по устранению выявленных нарушений",2,0))</f>
        <v>0</v>
      </c>
      <c r="K21" s="64"/>
      <c r="L21" s="64"/>
      <c r="M21" s="25">
        <f t="shared" ref="M21" si="3">J21*(1-K21)*(1-L21)</f>
        <v>0</v>
      </c>
      <c r="N21" s="15" t="s">
        <v>418</v>
      </c>
    </row>
    <row r="22" spans="1:14" s="8" customFormat="1" ht="15.95" customHeight="1" x14ac:dyDescent="0.25">
      <c r="A22" s="12" t="s">
        <v>5</v>
      </c>
      <c r="B22" s="74" t="s">
        <v>172</v>
      </c>
      <c r="C22" s="67"/>
      <c r="D22" s="67"/>
      <c r="E22" s="67"/>
      <c r="F22" s="67"/>
      <c r="G22" s="64"/>
      <c r="H22" s="64" t="str">
        <f>'11.3'!D13</f>
        <v>Нет</v>
      </c>
      <c r="I22" s="67"/>
      <c r="J22" s="64">
        <f t="shared" si="0"/>
        <v>0</v>
      </c>
      <c r="K22" s="64"/>
      <c r="L22" s="64">
        <v>0.5</v>
      </c>
      <c r="M22" s="25">
        <f t="shared" si="1"/>
        <v>0</v>
      </c>
      <c r="N22" s="15" t="s">
        <v>424</v>
      </c>
    </row>
    <row r="23" spans="1:14" ht="15.95" customHeight="1" x14ac:dyDescent="0.25">
      <c r="A23" s="12" t="s">
        <v>6</v>
      </c>
      <c r="B23" s="74" t="s">
        <v>172</v>
      </c>
      <c r="C23" s="67"/>
      <c r="D23" s="67"/>
      <c r="E23" s="67"/>
      <c r="F23" s="67"/>
      <c r="G23" s="64"/>
      <c r="H23" s="64" t="str">
        <f>'11.3'!D14</f>
        <v>Не требуется</v>
      </c>
      <c r="I23" s="67"/>
      <c r="J23" s="64">
        <f t="shared" si="0"/>
        <v>0</v>
      </c>
      <c r="K23" s="64"/>
      <c r="L23" s="64"/>
      <c r="M23" s="25">
        <f t="shared" si="1"/>
        <v>0</v>
      </c>
      <c r="N23" s="15" t="s">
        <v>175</v>
      </c>
    </row>
    <row r="24" spans="1:14" s="7" customFormat="1" ht="15.95" customHeight="1" x14ac:dyDescent="0.25">
      <c r="A24" s="12" t="s">
        <v>7</v>
      </c>
      <c r="B24" s="74" t="s">
        <v>172</v>
      </c>
      <c r="C24" s="67"/>
      <c r="D24" s="67"/>
      <c r="E24" s="67"/>
      <c r="F24" s="67"/>
      <c r="G24" s="64"/>
      <c r="H24" s="64" t="str">
        <f>'11.3'!D15</f>
        <v>Нет</v>
      </c>
      <c r="I24" s="67"/>
      <c r="J24" s="64">
        <f t="shared" si="0"/>
        <v>0</v>
      </c>
      <c r="K24" s="64"/>
      <c r="L24" s="64">
        <v>0.5</v>
      </c>
      <c r="M24" s="25">
        <f t="shared" si="1"/>
        <v>0</v>
      </c>
      <c r="N24" s="15" t="s">
        <v>430</v>
      </c>
    </row>
    <row r="25" spans="1:14" s="8" customFormat="1" ht="15.95" customHeight="1" x14ac:dyDescent="0.25">
      <c r="A25" s="12" t="s">
        <v>8</v>
      </c>
      <c r="B25" s="74" t="s">
        <v>172</v>
      </c>
      <c r="C25" s="67"/>
      <c r="D25" s="67"/>
      <c r="E25" s="67"/>
      <c r="F25" s="67"/>
      <c r="G25" s="64"/>
      <c r="H25" s="64" t="str">
        <f>'11.3'!D16</f>
        <v>Да</v>
      </c>
      <c r="I25" s="67"/>
      <c r="J25" s="64">
        <f t="shared" si="0"/>
        <v>0</v>
      </c>
      <c r="K25" s="64"/>
      <c r="L25" s="64"/>
      <c r="M25" s="25">
        <f t="shared" si="1"/>
        <v>0</v>
      </c>
      <c r="N25" s="15" t="s">
        <v>431</v>
      </c>
    </row>
    <row r="26" spans="1:14" s="8" customFormat="1" ht="15.95" customHeight="1" x14ac:dyDescent="0.25">
      <c r="A26" s="12" t="s">
        <v>9</v>
      </c>
      <c r="B26" s="74" t="s">
        <v>172</v>
      </c>
      <c r="C26" s="67"/>
      <c r="D26" s="67"/>
      <c r="E26" s="67"/>
      <c r="F26" s="67"/>
      <c r="G26" s="64"/>
      <c r="H26" s="64" t="str">
        <f>'11.3'!D17</f>
        <v>Не требуется</v>
      </c>
      <c r="I26" s="67"/>
      <c r="J26" s="64">
        <f t="shared" si="0"/>
        <v>0</v>
      </c>
      <c r="K26" s="64"/>
      <c r="L26" s="64"/>
      <c r="M26" s="25">
        <f t="shared" si="1"/>
        <v>0</v>
      </c>
      <c r="N26" s="15" t="s">
        <v>434</v>
      </c>
    </row>
    <row r="27" spans="1:14" ht="15.95" customHeight="1" x14ac:dyDescent="0.25">
      <c r="A27" s="12" t="s">
        <v>10</v>
      </c>
      <c r="B27" s="74" t="s">
        <v>237</v>
      </c>
      <c r="C27" s="67" t="s">
        <v>166</v>
      </c>
      <c r="D27" s="67" t="s">
        <v>166</v>
      </c>
      <c r="E27" s="67" t="s">
        <v>166</v>
      </c>
      <c r="F27" s="67" t="s">
        <v>166</v>
      </c>
      <c r="G27" s="64" t="s">
        <v>98</v>
      </c>
      <c r="H27" s="64" t="str">
        <f>'11.3'!D18</f>
        <v>Да</v>
      </c>
      <c r="I27" s="67"/>
      <c r="J27" s="64">
        <f t="shared" si="0"/>
        <v>4</v>
      </c>
      <c r="K27" s="64"/>
      <c r="L27" s="64"/>
      <c r="M27" s="25">
        <f t="shared" si="1"/>
        <v>4</v>
      </c>
      <c r="N27" s="15" t="s">
        <v>436</v>
      </c>
    </row>
    <row r="28" spans="1:14" s="7" customFormat="1" ht="15.95" customHeight="1" x14ac:dyDescent="0.25">
      <c r="A28" s="12" t="s">
        <v>11</v>
      </c>
      <c r="B28" s="74" t="s">
        <v>172</v>
      </c>
      <c r="C28" s="67"/>
      <c r="D28" s="67"/>
      <c r="E28" s="67"/>
      <c r="F28" s="67"/>
      <c r="G28" s="64"/>
      <c r="H28" s="64" t="str">
        <f>'11.3'!D19</f>
        <v>Не требуется</v>
      </c>
      <c r="I28" s="67"/>
      <c r="J28" s="64">
        <f t="shared" si="0"/>
        <v>0</v>
      </c>
      <c r="K28" s="64"/>
      <c r="L28" s="64"/>
      <c r="M28" s="25">
        <f t="shared" si="1"/>
        <v>0</v>
      </c>
      <c r="N28" s="15" t="s">
        <v>176</v>
      </c>
    </row>
    <row r="29" spans="1:14" s="7" customFormat="1" ht="15.95" customHeight="1" x14ac:dyDescent="0.25">
      <c r="A29" s="12" t="s">
        <v>12</v>
      </c>
      <c r="B29" s="74" t="s">
        <v>172</v>
      </c>
      <c r="C29" s="67"/>
      <c r="D29" s="67"/>
      <c r="E29" s="67"/>
      <c r="F29" s="67"/>
      <c r="G29" s="64"/>
      <c r="H29" s="64" t="str">
        <f>'11.3'!D20</f>
        <v>Да</v>
      </c>
      <c r="I29" s="67"/>
      <c r="J29" s="64">
        <f t="shared" si="0"/>
        <v>0</v>
      </c>
      <c r="K29" s="64"/>
      <c r="L29" s="64"/>
      <c r="M29" s="25">
        <f t="shared" si="1"/>
        <v>0</v>
      </c>
      <c r="N29" s="15" t="s">
        <v>481</v>
      </c>
    </row>
    <row r="30" spans="1:14" s="7" customFormat="1" ht="15.95" customHeight="1" x14ac:dyDescent="0.25">
      <c r="A30" s="12" t="s">
        <v>13</v>
      </c>
      <c r="B30" s="74" t="s">
        <v>172</v>
      </c>
      <c r="C30" s="67"/>
      <c r="D30" s="67"/>
      <c r="E30" s="67"/>
      <c r="F30" s="67"/>
      <c r="G30" s="64"/>
      <c r="H30" s="64" t="str">
        <f>'11.3'!D21</f>
        <v>Не требуется</v>
      </c>
      <c r="I30" s="67"/>
      <c r="J30" s="64">
        <f t="shared" si="0"/>
        <v>0</v>
      </c>
      <c r="K30" s="64"/>
      <c r="L30" s="64"/>
      <c r="M30" s="25">
        <f t="shared" si="1"/>
        <v>0</v>
      </c>
      <c r="N30" s="15" t="s">
        <v>444</v>
      </c>
    </row>
    <row r="31" spans="1:14" s="8" customFormat="1" ht="15.95" customHeight="1" x14ac:dyDescent="0.25">
      <c r="A31" s="12" t="s">
        <v>14</v>
      </c>
      <c r="B31" s="74" t="s">
        <v>237</v>
      </c>
      <c r="C31" s="67" t="s">
        <v>166</v>
      </c>
      <c r="D31" s="67" t="s">
        <v>166</v>
      </c>
      <c r="E31" s="67" t="s">
        <v>166</v>
      </c>
      <c r="F31" s="67" t="s">
        <v>166</v>
      </c>
      <c r="G31" s="64" t="s">
        <v>99</v>
      </c>
      <c r="H31" s="64" t="str">
        <f>'11.3'!D22</f>
        <v>Не требуется</v>
      </c>
      <c r="I31" s="67"/>
      <c r="J31" s="64">
        <f t="shared" si="0"/>
        <v>4</v>
      </c>
      <c r="K31" s="64">
        <v>0.5</v>
      </c>
      <c r="L31" s="64"/>
      <c r="M31" s="25">
        <f t="shared" si="1"/>
        <v>2</v>
      </c>
      <c r="N31" s="15" t="s">
        <v>447</v>
      </c>
    </row>
    <row r="32" spans="1:14" s="8" customFormat="1" ht="15.95" customHeight="1" x14ac:dyDescent="0.25">
      <c r="A32" s="12" t="s">
        <v>15</v>
      </c>
      <c r="B32" s="74" t="s">
        <v>172</v>
      </c>
      <c r="C32" s="67"/>
      <c r="D32" s="67"/>
      <c r="E32" s="67"/>
      <c r="F32" s="67"/>
      <c r="G32" s="64"/>
      <c r="H32" s="64" t="str">
        <f>'11.3'!D23</f>
        <v>Нет</v>
      </c>
      <c r="I32" s="67"/>
      <c r="J32" s="64">
        <f t="shared" si="0"/>
        <v>0</v>
      </c>
      <c r="K32" s="64"/>
      <c r="L32" s="64">
        <v>0.5</v>
      </c>
      <c r="M32" s="25">
        <f t="shared" si="1"/>
        <v>0</v>
      </c>
      <c r="N32" s="15" t="s">
        <v>178</v>
      </c>
    </row>
    <row r="33" spans="1:14" s="7" customFormat="1" ht="15.95" customHeight="1" x14ac:dyDescent="0.25">
      <c r="A33" s="12" t="s">
        <v>16</v>
      </c>
      <c r="B33" s="74" t="s">
        <v>172</v>
      </c>
      <c r="C33" s="67"/>
      <c r="D33" s="67"/>
      <c r="E33" s="67"/>
      <c r="F33" s="67"/>
      <c r="G33" s="64"/>
      <c r="H33" s="64" t="str">
        <f>'11.3'!D24</f>
        <v>Не требуется</v>
      </c>
      <c r="I33" s="67"/>
      <c r="J33" s="64">
        <f t="shared" si="0"/>
        <v>0</v>
      </c>
      <c r="K33" s="64"/>
      <c r="L33" s="64"/>
      <c r="M33" s="25">
        <f t="shared" si="1"/>
        <v>0</v>
      </c>
      <c r="N33" s="15" t="s">
        <v>179</v>
      </c>
    </row>
    <row r="34" spans="1:14" ht="15.95" customHeight="1" x14ac:dyDescent="0.25">
      <c r="A34" s="12" t="s">
        <v>17</v>
      </c>
      <c r="B34" s="74" t="s">
        <v>470</v>
      </c>
      <c r="C34" s="67" t="s">
        <v>166</v>
      </c>
      <c r="D34" s="67" t="s">
        <v>166</v>
      </c>
      <c r="E34" s="67" t="s">
        <v>166</v>
      </c>
      <c r="F34" s="67" t="s">
        <v>167</v>
      </c>
      <c r="G34" s="64"/>
      <c r="H34" s="64" t="str">
        <f>'11.3'!D25</f>
        <v>Не требуется</v>
      </c>
      <c r="I34" s="67"/>
      <c r="J34" s="64">
        <f t="shared" si="0"/>
        <v>0</v>
      </c>
      <c r="K34" s="64"/>
      <c r="L34" s="64"/>
      <c r="M34" s="25">
        <f t="shared" si="1"/>
        <v>0</v>
      </c>
      <c r="N34" s="15" t="s">
        <v>180</v>
      </c>
    </row>
    <row r="35" spans="1:14" ht="15.95" customHeight="1" x14ac:dyDescent="0.25">
      <c r="A35" s="12" t="s">
        <v>18</v>
      </c>
      <c r="B35" s="74" t="s">
        <v>172</v>
      </c>
      <c r="C35" s="67"/>
      <c r="D35" s="67"/>
      <c r="E35" s="67"/>
      <c r="F35" s="67"/>
      <c r="G35" s="64"/>
      <c r="H35" s="64" t="str">
        <f>'11.3'!D26</f>
        <v>Не требуется</v>
      </c>
      <c r="I35" s="67"/>
      <c r="J35" s="64">
        <f t="shared" si="0"/>
        <v>0</v>
      </c>
      <c r="K35" s="64"/>
      <c r="L35" s="64"/>
      <c r="M35" s="25">
        <f t="shared" si="1"/>
        <v>0</v>
      </c>
      <c r="N35" s="15" t="s">
        <v>454</v>
      </c>
    </row>
    <row r="36" spans="1:14" s="28" customFormat="1" ht="15.95" customHeight="1" x14ac:dyDescent="0.25">
      <c r="A36" s="11" t="s">
        <v>19</v>
      </c>
      <c r="B36" s="75"/>
      <c r="C36" s="68"/>
      <c r="D36" s="68"/>
      <c r="E36" s="68"/>
      <c r="F36" s="68"/>
      <c r="G36" s="65"/>
      <c r="H36" s="66"/>
      <c r="I36" s="68"/>
      <c r="J36" s="66"/>
      <c r="K36" s="65"/>
      <c r="L36" s="66"/>
      <c r="M36" s="26"/>
      <c r="N36" s="17"/>
    </row>
    <row r="37" spans="1:14" s="7" customFormat="1" ht="15.95" customHeight="1" x14ac:dyDescent="0.25">
      <c r="A37" s="12" t="s">
        <v>20</v>
      </c>
      <c r="B37" s="74" t="s">
        <v>262</v>
      </c>
      <c r="C37" s="67" t="s">
        <v>170</v>
      </c>
      <c r="D37" s="67" t="s">
        <v>167</v>
      </c>
      <c r="E37" s="67" t="s">
        <v>167</v>
      </c>
      <c r="F37" s="67" t="s">
        <v>167</v>
      </c>
      <c r="G37" s="64" t="s">
        <v>118</v>
      </c>
      <c r="H37" s="64" t="str">
        <f>'11.3'!D28</f>
        <v>Нет</v>
      </c>
      <c r="I37" s="67"/>
      <c r="J37" s="64">
        <f t="shared" ref="J37:J47" si="4">IF(B37="Да, опубликована",4,IF(B37="Да, опубликована, за исключением сведений о принятых решениях и мерах по устранению выявленных нарушений",2,0))</f>
        <v>0</v>
      </c>
      <c r="K37" s="64"/>
      <c r="L37" s="64">
        <v>0.5</v>
      </c>
      <c r="M37" s="25">
        <f t="shared" si="1"/>
        <v>0</v>
      </c>
      <c r="N37" s="15" t="s">
        <v>206</v>
      </c>
    </row>
    <row r="38" spans="1:14" ht="15.95" customHeight="1" x14ac:dyDescent="0.25">
      <c r="A38" s="12" t="s">
        <v>21</v>
      </c>
      <c r="B38" s="74" t="s">
        <v>172</v>
      </c>
      <c r="C38" s="67"/>
      <c r="D38" s="67"/>
      <c r="E38" s="67"/>
      <c r="F38" s="67"/>
      <c r="G38" s="64"/>
      <c r="H38" s="64" t="str">
        <f>'11.3'!D29</f>
        <v>Не требуется</v>
      </c>
      <c r="I38" s="67"/>
      <c r="J38" s="64">
        <f t="shared" si="4"/>
        <v>0</v>
      </c>
      <c r="K38" s="64"/>
      <c r="L38" s="64"/>
      <c r="M38" s="25">
        <f t="shared" si="1"/>
        <v>0</v>
      </c>
      <c r="N38" s="15" t="s">
        <v>209</v>
      </c>
    </row>
    <row r="39" spans="1:14" ht="15.95" customHeight="1" x14ac:dyDescent="0.25">
      <c r="A39" s="12" t="s">
        <v>22</v>
      </c>
      <c r="B39" s="74" t="s">
        <v>172</v>
      </c>
      <c r="C39" s="67"/>
      <c r="D39" s="67"/>
      <c r="E39" s="67"/>
      <c r="F39" s="67"/>
      <c r="G39" s="64"/>
      <c r="H39" s="64" t="str">
        <f>'11.3'!D30</f>
        <v>Да</v>
      </c>
      <c r="I39" s="67"/>
      <c r="J39" s="64">
        <f t="shared" si="4"/>
        <v>0</v>
      </c>
      <c r="K39" s="64"/>
      <c r="L39" s="64"/>
      <c r="M39" s="25">
        <f t="shared" si="1"/>
        <v>0</v>
      </c>
      <c r="N39" s="15" t="s">
        <v>212</v>
      </c>
    </row>
    <row r="40" spans="1:14" ht="15.95" customHeight="1" x14ac:dyDescent="0.25">
      <c r="A40" s="12" t="s">
        <v>23</v>
      </c>
      <c r="B40" s="74" t="s">
        <v>172</v>
      </c>
      <c r="C40" s="67"/>
      <c r="D40" s="67"/>
      <c r="E40" s="67"/>
      <c r="F40" s="67"/>
      <c r="G40" s="64"/>
      <c r="H40" s="64" t="str">
        <f>'11.3'!D31</f>
        <v>Не требуется</v>
      </c>
      <c r="I40" s="67"/>
      <c r="J40" s="64">
        <f t="shared" si="4"/>
        <v>0</v>
      </c>
      <c r="K40" s="64"/>
      <c r="L40" s="64"/>
      <c r="M40" s="25">
        <f t="shared" si="1"/>
        <v>0</v>
      </c>
      <c r="N40" s="18" t="s">
        <v>215</v>
      </c>
    </row>
    <row r="41" spans="1:14" ht="15.95" customHeight="1" x14ac:dyDescent="0.25">
      <c r="A41" s="12" t="s">
        <v>24</v>
      </c>
      <c r="B41" s="74" t="s">
        <v>172</v>
      </c>
      <c r="C41" s="67"/>
      <c r="D41" s="67"/>
      <c r="E41" s="67"/>
      <c r="F41" s="67"/>
      <c r="G41" s="64"/>
      <c r="H41" s="64" t="str">
        <f>'11.3'!D32</f>
        <v>Не требуется</v>
      </c>
      <c r="I41" s="67"/>
      <c r="J41" s="64">
        <f t="shared" si="4"/>
        <v>0</v>
      </c>
      <c r="K41" s="64"/>
      <c r="L41" s="64"/>
      <c r="M41" s="25">
        <f t="shared" si="1"/>
        <v>0</v>
      </c>
      <c r="N41" s="19" t="s">
        <v>182</v>
      </c>
    </row>
    <row r="42" spans="1:14" s="7" customFormat="1" ht="15.95" customHeight="1" x14ac:dyDescent="0.25">
      <c r="A42" s="12" t="s">
        <v>25</v>
      </c>
      <c r="B42" s="74" t="s">
        <v>261</v>
      </c>
      <c r="C42" s="67" t="s">
        <v>170</v>
      </c>
      <c r="D42" s="67" t="s">
        <v>167</v>
      </c>
      <c r="E42" s="67" t="s">
        <v>167</v>
      </c>
      <c r="F42" s="67" t="s">
        <v>167</v>
      </c>
      <c r="G42" s="64" t="s">
        <v>118</v>
      </c>
      <c r="H42" s="64" t="str">
        <f>'11.3'!D33</f>
        <v>Да</v>
      </c>
      <c r="I42" s="67"/>
      <c r="J42" s="64">
        <f t="shared" si="4"/>
        <v>0</v>
      </c>
      <c r="K42" s="64"/>
      <c r="L42" s="64"/>
      <c r="M42" s="25">
        <f t="shared" si="1"/>
        <v>0</v>
      </c>
      <c r="N42" s="15" t="s">
        <v>223</v>
      </c>
    </row>
    <row r="43" spans="1:14" ht="15.95" customHeight="1" x14ac:dyDescent="0.25">
      <c r="A43" s="12" t="s">
        <v>26</v>
      </c>
      <c r="B43" s="74" t="s">
        <v>237</v>
      </c>
      <c r="C43" s="67" t="s">
        <v>166</v>
      </c>
      <c r="D43" s="67" t="s">
        <v>166</v>
      </c>
      <c r="E43" s="67" t="s">
        <v>166</v>
      </c>
      <c r="F43" s="67" t="s">
        <v>166</v>
      </c>
      <c r="G43" s="64" t="s">
        <v>117</v>
      </c>
      <c r="H43" s="64" t="str">
        <f>'11.3'!D34</f>
        <v>Да</v>
      </c>
      <c r="I43" s="67"/>
      <c r="J43" s="64">
        <f t="shared" si="4"/>
        <v>4</v>
      </c>
      <c r="K43" s="64"/>
      <c r="L43" s="64"/>
      <c r="M43" s="25">
        <f t="shared" si="1"/>
        <v>4</v>
      </c>
      <c r="N43" s="15" t="s">
        <v>227</v>
      </c>
    </row>
    <row r="44" spans="1:14" ht="15.95" customHeight="1" x14ac:dyDescent="0.25">
      <c r="A44" s="12" t="s">
        <v>27</v>
      </c>
      <c r="B44" s="74" t="s">
        <v>172</v>
      </c>
      <c r="C44" s="67"/>
      <c r="D44" s="67"/>
      <c r="E44" s="67"/>
      <c r="F44" s="67"/>
      <c r="G44" s="64"/>
      <c r="H44" s="64" t="str">
        <f>'11.3'!D35</f>
        <v>Не требуется</v>
      </c>
      <c r="I44" s="67"/>
      <c r="J44" s="64">
        <f t="shared" si="4"/>
        <v>0</v>
      </c>
      <c r="K44" s="64"/>
      <c r="L44" s="64"/>
      <c r="M44" s="25">
        <f t="shared" si="1"/>
        <v>0</v>
      </c>
      <c r="N44" s="15" t="s">
        <v>230</v>
      </c>
    </row>
    <row r="45" spans="1:14" ht="15.95" customHeight="1" x14ac:dyDescent="0.25">
      <c r="A45" s="12" t="s">
        <v>28</v>
      </c>
      <c r="B45" s="74" t="s">
        <v>172</v>
      </c>
      <c r="C45" s="67"/>
      <c r="D45" s="67"/>
      <c r="E45" s="67"/>
      <c r="F45" s="67"/>
      <c r="G45" s="64"/>
      <c r="H45" s="64" t="str">
        <f>'11.3'!D36</f>
        <v>Не требуется</v>
      </c>
      <c r="I45" s="67"/>
      <c r="J45" s="64">
        <f t="shared" si="4"/>
        <v>0</v>
      </c>
      <c r="K45" s="64"/>
      <c r="L45" s="64"/>
      <c r="M45" s="25">
        <f t="shared" si="1"/>
        <v>0</v>
      </c>
      <c r="N45" s="19" t="s">
        <v>185</v>
      </c>
    </row>
    <row r="46" spans="1:14" ht="15.95" customHeight="1" x14ac:dyDescent="0.25">
      <c r="A46" s="12" t="s">
        <v>29</v>
      </c>
      <c r="B46" s="74" t="s">
        <v>172</v>
      </c>
      <c r="C46" s="67"/>
      <c r="D46" s="67"/>
      <c r="E46" s="67"/>
      <c r="F46" s="67"/>
      <c r="G46" s="64"/>
      <c r="H46" s="64" t="str">
        <f>'11.3'!D37</f>
        <v>Нет</v>
      </c>
      <c r="I46" s="67"/>
      <c r="J46" s="64">
        <f t="shared" si="4"/>
        <v>0</v>
      </c>
      <c r="K46" s="64"/>
      <c r="L46" s="64">
        <v>0.5</v>
      </c>
      <c r="M46" s="25">
        <f t="shared" si="1"/>
        <v>0</v>
      </c>
      <c r="N46" s="15" t="s">
        <v>234</v>
      </c>
    </row>
    <row r="47" spans="1:14" ht="15.95" customHeight="1" x14ac:dyDescent="0.25">
      <c r="A47" s="12" t="s">
        <v>30</v>
      </c>
      <c r="B47" s="74" t="s">
        <v>262</v>
      </c>
      <c r="C47" s="67" t="s">
        <v>170</v>
      </c>
      <c r="D47" s="67" t="s">
        <v>166</v>
      </c>
      <c r="E47" s="67" t="s">
        <v>170</v>
      </c>
      <c r="F47" s="67" t="s">
        <v>167</v>
      </c>
      <c r="G47" s="64"/>
      <c r="H47" s="64" t="str">
        <f>'11.3'!D38</f>
        <v>Не требуется</v>
      </c>
      <c r="I47" s="67"/>
      <c r="J47" s="64">
        <f t="shared" si="4"/>
        <v>0</v>
      </c>
      <c r="K47" s="64"/>
      <c r="L47" s="64"/>
      <c r="M47" s="25">
        <f t="shared" si="1"/>
        <v>0</v>
      </c>
      <c r="N47" s="15" t="s">
        <v>239</v>
      </c>
    </row>
    <row r="48" spans="1:14" s="28" customFormat="1" ht="15.95" customHeight="1" x14ac:dyDescent="0.25">
      <c r="A48" s="11" t="s">
        <v>31</v>
      </c>
      <c r="B48" s="75"/>
      <c r="C48" s="68"/>
      <c r="D48" s="68"/>
      <c r="E48" s="68"/>
      <c r="F48" s="68"/>
      <c r="G48" s="65"/>
      <c r="H48" s="66"/>
      <c r="I48" s="68"/>
      <c r="J48" s="66"/>
      <c r="K48" s="65"/>
      <c r="L48" s="66"/>
      <c r="M48" s="26"/>
      <c r="N48" s="17"/>
    </row>
    <row r="49" spans="1:14" s="8" customFormat="1" ht="15.95" customHeight="1" x14ac:dyDescent="0.25">
      <c r="A49" s="12" t="s">
        <v>32</v>
      </c>
      <c r="B49" s="74" t="s">
        <v>237</v>
      </c>
      <c r="C49" s="67" t="s">
        <v>166</v>
      </c>
      <c r="D49" s="67" t="s">
        <v>166</v>
      </c>
      <c r="E49" s="67" t="s">
        <v>166</v>
      </c>
      <c r="F49" s="67" t="s">
        <v>166</v>
      </c>
      <c r="G49" s="67" t="s">
        <v>524</v>
      </c>
      <c r="H49" s="64" t="str">
        <f>'11.3'!D40</f>
        <v>Да</v>
      </c>
      <c r="I49" s="67"/>
      <c r="J49" s="64">
        <f t="shared" ref="J49:J54" si="5">IF(B49="Да, опубликована",4,IF(B49="Да, опубликована, за исключением сведений о принятых решениях и мерах по устранению выявленных нарушений",2,0))</f>
        <v>4</v>
      </c>
      <c r="K49" s="64"/>
      <c r="L49" s="64"/>
      <c r="M49" s="25">
        <f t="shared" si="1"/>
        <v>4</v>
      </c>
      <c r="N49" s="15" t="s">
        <v>244</v>
      </c>
    </row>
    <row r="50" spans="1:14" s="8" customFormat="1" ht="15.95" customHeight="1" x14ac:dyDescent="0.25">
      <c r="A50" s="12" t="s">
        <v>33</v>
      </c>
      <c r="B50" s="74" t="s">
        <v>172</v>
      </c>
      <c r="C50" s="67"/>
      <c r="D50" s="67"/>
      <c r="E50" s="67"/>
      <c r="F50" s="67"/>
      <c r="G50" s="64"/>
      <c r="H50" s="64" t="str">
        <f>'11.3'!D41</f>
        <v>Да</v>
      </c>
      <c r="I50" s="67"/>
      <c r="J50" s="64">
        <f t="shared" si="5"/>
        <v>0</v>
      </c>
      <c r="K50" s="64"/>
      <c r="L50" s="64"/>
      <c r="M50" s="25">
        <f t="shared" si="1"/>
        <v>0</v>
      </c>
      <c r="N50" s="15" t="s">
        <v>247</v>
      </c>
    </row>
    <row r="51" spans="1:14" ht="15.95" customHeight="1" x14ac:dyDescent="0.25">
      <c r="A51" s="12" t="s">
        <v>34</v>
      </c>
      <c r="B51" s="74" t="s">
        <v>237</v>
      </c>
      <c r="C51" s="67" t="s">
        <v>166</v>
      </c>
      <c r="D51" s="67" t="s">
        <v>166</v>
      </c>
      <c r="E51" s="67" t="s">
        <v>166</v>
      </c>
      <c r="F51" s="67" t="s">
        <v>166</v>
      </c>
      <c r="G51" s="64" t="s">
        <v>98</v>
      </c>
      <c r="H51" s="64" t="str">
        <f>'11.3'!D42</f>
        <v>Да</v>
      </c>
      <c r="I51" s="67"/>
      <c r="J51" s="64">
        <f t="shared" si="5"/>
        <v>4</v>
      </c>
      <c r="K51" s="64"/>
      <c r="L51" s="64"/>
      <c r="M51" s="25">
        <f t="shared" si="1"/>
        <v>4</v>
      </c>
      <c r="N51" s="15" t="s">
        <v>252</v>
      </c>
    </row>
    <row r="52" spans="1:14" s="7" customFormat="1" ht="15.95" customHeight="1" x14ac:dyDescent="0.25">
      <c r="A52" s="12" t="s">
        <v>35</v>
      </c>
      <c r="B52" s="74" t="s">
        <v>172</v>
      </c>
      <c r="C52" s="67"/>
      <c r="D52" s="67"/>
      <c r="E52" s="67"/>
      <c r="F52" s="67"/>
      <c r="G52" s="64"/>
      <c r="H52" s="64" t="str">
        <f>'11.3'!D43</f>
        <v>Не требуется</v>
      </c>
      <c r="I52" s="67"/>
      <c r="J52" s="64">
        <f t="shared" si="5"/>
        <v>0</v>
      </c>
      <c r="K52" s="64"/>
      <c r="L52" s="64"/>
      <c r="M52" s="25">
        <f t="shared" si="1"/>
        <v>0</v>
      </c>
      <c r="N52" s="15" t="s">
        <v>187</v>
      </c>
    </row>
    <row r="53" spans="1:14" s="8" customFormat="1" ht="15.95" customHeight="1" x14ac:dyDescent="0.25">
      <c r="A53" s="12" t="s">
        <v>36</v>
      </c>
      <c r="B53" s="74" t="s">
        <v>261</v>
      </c>
      <c r="C53" s="67" t="s">
        <v>166</v>
      </c>
      <c r="D53" s="67" t="s">
        <v>499</v>
      </c>
      <c r="E53" s="67" t="s">
        <v>167</v>
      </c>
      <c r="F53" s="67" t="s">
        <v>167</v>
      </c>
      <c r="G53" s="64" t="s">
        <v>98</v>
      </c>
      <c r="H53" s="64" t="str">
        <f>'11.3'!D44</f>
        <v>Не требуется</v>
      </c>
      <c r="I53" s="67"/>
      <c r="J53" s="64">
        <f t="shared" si="5"/>
        <v>0</v>
      </c>
      <c r="K53" s="64"/>
      <c r="L53" s="64"/>
      <c r="M53" s="25">
        <f t="shared" si="1"/>
        <v>0</v>
      </c>
      <c r="N53" s="20" t="s">
        <v>498</v>
      </c>
    </row>
    <row r="54" spans="1:14" s="8" customFormat="1" ht="15.95" customHeight="1" x14ac:dyDescent="0.25">
      <c r="A54" s="12" t="s">
        <v>37</v>
      </c>
      <c r="B54" s="74" t="s">
        <v>261</v>
      </c>
      <c r="C54" s="67" t="s">
        <v>166</v>
      </c>
      <c r="D54" s="67" t="s">
        <v>167</v>
      </c>
      <c r="E54" s="67" t="s">
        <v>167</v>
      </c>
      <c r="F54" s="67" t="s">
        <v>167</v>
      </c>
      <c r="G54" s="64" t="s">
        <v>98</v>
      </c>
      <c r="H54" s="64" t="str">
        <f>'11.3'!D45</f>
        <v>Нет</v>
      </c>
      <c r="I54" s="67"/>
      <c r="J54" s="64">
        <f t="shared" si="5"/>
        <v>0</v>
      </c>
      <c r="K54" s="64"/>
      <c r="L54" s="64">
        <v>0.5</v>
      </c>
      <c r="M54" s="25">
        <f t="shared" si="1"/>
        <v>0</v>
      </c>
      <c r="N54" s="21" t="s">
        <v>259</v>
      </c>
    </row>
    <row r="55" spans="1:14" s="28" customFormat="1" ht="15.95" customHeight="1" x14ac:dyDescent="0.25">
      <c r="A55" s="11" t="s">
        <v>38</v>
      </c>
      <c r="B55" s="75"/>
      <c r="C55" s="68"/>
      <c r="D55" s="68"/>
      <c r="E55" s="68"/>
      <c r="F55" s="68"/>
      <c r="G55" s="65"/>
      <c r="H55" s="66"/>
      <c r="I55" s="68"/>
      <c r="J55" s="66"/>
      <c r="K55" s="65"/>
      <c r="L55" s="66"/>
      <c r="M55" s="26"/>
      <c r="N55" s="17"/>
    </row>
    <row r="56" spans="1:14" s="8" customFormat="1" ht="15.95" customHeight="1" x14ac:dyDescent="0.25">
      <c r="A56" s="12" t="s">
        <v>39</v>
      </c>
      <c r="B56" s="74" t="s">
        <v>172</v>
      </c>
      <c r="C56" s="67"/>
      <c r="D56" s="67"/>
      <c r="E56" s="67"/>
      <c r="F56" s="67"/>
      <c r="G56" s="64"/>
      <c r="H56" s="64" t="str">
        <f>'11.3'!D47</f>
        <v>Не требуется</v>
      </c>
      <c r="I56" s="67"/>
      <c r="J56" s="64">
        <f t="shared" ref="J56:J62" si="6">IF(B56="Да, опубликована",4,IF(B56="Да, опубликована, за исключением сведений о принятых решениях и мерах по устранению выявленных нарушений",2,0))</f>
        <v>0</v>
      </c>
      <c r="K56" s="64"/>
      <c r="L56" s="64"/>
      <c r="M56" s="25">
        <f t="shared" si="1"/>
        <v>0</v>
      </c>
      <c r="N56" s="15" t="s">
        <v>361</v>
      </c>
    </row>
    <row r="57" spans="1:14" s="8" customFormat="1" ht="15.95" customHeight="1" x14ac:dyDescent="0.25">
      <c r="A57" s="12" t="s">
        <v>40</v>
      </c>
      <c r="B57" s="74" t="s">
        <v>172</v>
      </c>
      <c r="C57" s="67"/>
      <c r="D57" s="67"/>
      <c r="E57" s="67"/>
      <c r="F57" s="67"/>
      <c r="G57" s="64"/>
      <c r="H57" s="64" t="str">
        <f>'11.3'!D48</f>
        <v>Не требуется</v>
      </c>
      <c r="I57" s="67"/>
      <c r="J57" s="64">
        <f t="shared" si="6"/>
        <v>0</v>
      </c>
      <c r="K57" s="64"/>
      <c r="L57" s="64"/>
      <c r="M57" s="25">
        <f t="shared" si="1"/>
        <v>0</v>
      </c>
      <c r="N57" s="15" t="s">
        <v>363</v>
      </c>
    </row>
    <row r="58" spans="1:14" ht="15.95" customHeight="1" x14ac:dyDescent="0.25">
      <c r="A58" s="12" t="s">
        <v>41</v>
      </c>
      <c r="B58" s="74" t="s">
        <v>470</v>
      </c>
      <c r="C58" s="67" t="s">
        <v>166</v>
      </c>
      <c r="D58" s="67" t="s">
        <v>166</v>
      </c>
      <c r="E58" s="67" t="s">
        <v>166</v>
      </c>
      <c r="F58" s="67" t="s">
        <v>167</v>
      </c>
      <c r="G58" s="64"/>
      <c r="H58" s="64" t="str">
        <f>'11.3'!D49</f>
        <v>Не требуется</v>
      </c>
      <c r="I58" s="67"/>
      <c r="J58" s="64">
        <f t="shared" si="6"/>
        <v>0</v>
      </c>
      <c r="K58" s="64"/>
      <c r="L58" s="64"/>
      <c r="M58" s="25">
        <f t="shared" si="1"/>
        <v>0</v>
      </c>
      <c r="N58" s="15" t="s">
        <v>509</v>
      </c>
    </row>
    <row r="59" spans="1:14" ht="15.95" customHeight="1" x14ac:dyDescent="0.25">
      <c r="A59" s="12" t="s">
        <v>42</v>
      </c>
      <c r="B59" s="74" t="s">
        <v>172</v>
      </c>
      <c r="C59" s="67"/>
      <c r="D59" s="67"/>
      <c r="E59" s="67"/>
      <c r="F59" s="67"/>
      <c r="G59" s="64"/>
      <c r="H59" s="64" t="str">
        <f>'11.3'!D50</f>
        <v>Не требуется</v>
      </c>
      <c r="I59" s="67" t="s">
        <v>367</v>
      </c>
      <c r="J59" s="64">
        <f t="shared" si="6"/>
        <v>0</v>
      </c>
      <c r="K59" s="64"/>
      <c r="L59" s="64">
        <v>0.5</v>
      </c>
      <c r="M59" s="25">
        <f t="shared" si="1"/>
        <v>0</v>
      </c>
      <c r="N59" s="15" t="s">
        <v>369</v>
      </c>
    </row>
    <row r="60" spans="1:14" s="8" customFormat="1" ht="15.95" customHeight="1" x14ac:dyDescent="0.25">
      <c r="A60" s="12" t="s">
        <v>92</v>
      </c>
      <c r="B60" s="74" t="s">
        <v>172</v>
      </c>
      <c r="C60" s="67"/>
      <c r="D60" s="67"/>
      <c r="E60" s="67"/>
      <c r="F60" s="67"/>
      <c r="G60" s="64"/>
      <c r="H60" s="64" t="str">
        <f>'11.3'!D51</f>
        <v>Не требуется</v>
      </c>
      <c r="I60" s="67"/>
      <c r="J60" s="64">
        <f t="shared" si="6"/>
        <v>0</v>
      </c>
      <c r="K60" s="64"/>
      <c r="L60" s="64"/>
      <c r="M60" s="25">
        <f t="shared" si="1"/>
        <v>0</v>
      </c>
      <c r="N60" s="15" t="s">
        <v>189</v>
      </c>
    </row>
    <row r="61" spans="1:14" ht="15.95" customHeight="1" x14ac:dyDescent="0.25">
      <c r="A61" s="12" t="s">
        <v>43</v>
      </c>
      <c r="B61" s="74" t="s">
        <v>172</v>
      </c>
      <c r="C61" s="67"/>
      <c r="D61" s="67"/>
      <c r="E61" s="67"/>
      <c r="F61" s="67"/>
      <c r="G61" s="64"/>
      <c r="H61" s="64" t="str">
        <f>'11.3'!D52</f>
        <v>Не требуется</v>
      </c>
      <c r="I61" s="67" t="s">
        <v>511</v>
      </c>
      <c r="J61" s="64">
        <f t="shared" si="6"/>
        <v>0</v>
      </c>
      <c r="K61" s="64"/>
      <c r="L61" s="64">
        <v>0.5</v>
      </c>
      <c r="M61" s="25">
        <f t="shared" si="1"/>
        <v>0</v>
      </c>
      <c r="N61" s="13" t="s">
        <v>512</v>
      </c>
    </row>
    <row r="62" spans="1:14" ht="15.95" customHeight="1" x14ac:dyDescent="0.25">
      <c r="A62" s="12" t="s">
        <v>44</v>
      </c>
      <c r="B62" s="74" t="s">
        <v>237</v>
      </c>
      <c r="C62" s="67" t="s">
        <v>166</v>
      </c>
      <c r="D62" s="67" t="s">
        <v>166</v>
      </c>
      <c r="E62" s="67" t="s">
        <v>166</v>
      </c>
      <c r="F62" s="67" t="s">
        <v>166</v>
      </c>
      <c r="G62" s="64" t="s">
        <v>98</v>
      </c>
      <c r="H62" s="64" t="str">
        <f>'11.3'!D53</f>
        <v>Не требуется</v>
      </c>
      <c r="I62" s="67"/>
      <c r="J62" s="64">
        <f t="shared" si="6"/>
        <v>4</v>
      </c>
      <c r="K62" s="64"/>
      <c r="L62" s="64"/>
      <c r="M62" s="25">
        <f t="shared" si="1"/>
        <v>4</v>
      </c>
      <c r="N62" s="15" t="s">
        <v>377</v>
      </c>
    </row>
    <row r="63" spans="1:14" s="28" customFormat="1" ht="15.95" customHeight="1" x14ac:dyDescent="0.25">
      <c r="A63" s="11" t="s">
        <v>45</v>
      </c>
      <c r="B63" s="75"/>
      <c r="C63" s="68"/>
      <c r="D63" s="68"/>
      <c r="E63" s="68"/>
      <c r="F63" s="68"/>
      <c r="G63" s="65"/>
      <c r="H63" s="66"/>
      <c r="I63" s="68"/>
      <c r="J63" s="66"/>
      <c r="K63" s="65"/>
      <c r="L63" s="66"/>
      <c r="M63" s="26"/>
      <c r="N63" s="17"/>
    </row>
    <row r="64" spans="1:14" s="8" customFormat="1" ht="15.95" customHeight="1" x14ac:dyDescent="0.25">
      <c r="A64" s="12" t="s">
        <v>46</v>
      </c>
      <c r="B64" s="74" t="s">
        <v>172</v>
      </c>
      <c r="C64" s="67"/>
      <c r="D64" s="67"/>
      <c r="E64" s="67"/>
      <c r="F64" s="67"/>
      <c r="G64" s="64"/>
      <c r="H64" s="64" t="str">
        <f>'11.3'!D55</f>
        <v>Не требуется</v>
      </c>
      <c r="I64" s="67"/>
      <c r="J64" s="64">
        <f t="shared" ref="J64:J77" si="7">IF(B64="Да, опубликована",4,IF(B64="Да, опубликована, за исключением сведений о принятых решениях и мерах по устранению выявленных нарушений",2,0))</f>
        <v>0</v>
      </c>
      <c r="K64" s="64"/>
      <c r="L64" s="64"/>
      <c r="M64" s="25">
        <f t="shared" si="1"/>
        <v>0</v>
      </c>
      <c r="N64" s="15" t="s">
        <v>378</v>
      </c>
    </row>
    <row r="65" spans="1:14" s="8" customFormat="1" ht="15.95" customHeight="1" x14ac:dyDescent="0.25">
      <c r="A65" s="12" t="s">
        <v>47</v>
      </c>
      <c r="B65" s="74" t="s">
        <v>470</v>
      </c>
      <c r="C65" s="67" t="s">
        <v>166</v>
      </c>
      <c r="D65" s="67" t="s">
        <v>168</v>
      </c>
      <c r="E65" s="67" t="s">
        <v>167</v>
      </c>
      <c r="F65" s="67" t="s">
        <v>167</v>
      </c>
      <c r="G65" s="64" t="s">
        <v>98</v>
      </c>
      <c r="H65" s="64" t="str">
        <f>'11.3'!D56</f>
        <v>Не требуется</v>
      </c>
      <c r="I65" s="67"/>
      <c r="J65" s="64">
        <f t="shared" si="7"/>
        <v>0</v>
      </c>
      <c r="K65" s="64"/>
      <c r="L65" s="64"/>
      <c r="M65" s="25">
        <f t="shared" si="1"/>
        <v>0</v>
      </c>
      <c r="N65" s="15" t="s">
        <v>191</v>
      </c>
    </row>
    <row r="66" spans="1:14" s="8" customFormat="1" ht="15.95" customHeight="1" x14ac:dyDescent="0.25">
      <c r="A66" s="12" t="s">
        <v>48</v>
      </c>
      <c r="B66" s="74" t="s">
        <v>172</v>
      </c>
      <c r="C66" s="67"/>
      <c r="D66" s="67"/>
      <c r="E66" s="67"/>
      <c r="F66" s="67"/>
      <c r="G66" s="64"/>
      <c r="H66" s="64" t="str">
        <f>'11.3'!D57</f>
        <v>Не требуется</v>
      </c>
      <c r="I66" s="67"/>
      <c r="J66" s="64">
        <f t="shared" si="7"/>
        <v>0</v>
      </c>
      <c r="K66" s="64"/>
      <c r="L66" s="64"/>
      <c r="M66" s="25">
        <f t="shared" si="1"/>
        <v>0</v>
      </c>
      <c r="N66" s="15" t="s">
        <v>382</v>
      </c>
    </row>
    <row r="67" spans="1:14" s="8" customFormat="1" ht="15.95" customHeight="1" x14ac:dyDescent="0.25">
      <c r="A67" s="12" t="s">
        <v>49</v>
      </c>
      <c r="B67" s="74" t="s">
        <v>172</v>
      </c>
      <c r="C67" s="67"/>
      <c r="D67" s="67"/>
      <c r="E67" s="67"/>
      <c r="F67" s="67"/>
      <c r="G67" s="64"/>
      <c r="H67" s="64" t="str">
        <f>'11.3'!D58</f>
        <v>Не требуется</v>
      </c>
      <c r="I67" s="67"/>
      <c r="J67" s="64">
        <f t="shared" si="7"/>
        <v>0</v>
      </c>
      <c r="K67" s="64"/>
      <c r="L67" s="64"/>
      <c r="M67" s="25">
        <f t="shared" si="1"/>
        <v>0</v>
      </c>
      <c r="N67" s="15" t="s">
        <v>192</v>
      </c>
    </row>
    <row r="68" spans="1:14" ht="15.95" customHeight="1" x14ac:dyDescent="0.25">
      <c r="A68" s="12" t="s">
        <v>50</v>
      </c>
      <c r="B68" s="74" t="s">
        <v>237</v>
      </c>
      <c r="C68" s="67" t="s">
        <v>166</v>
      </c>
      <c r="D68" s="67" t="s">
        <v>166</v>
      </c>
      <c r="E68" s="67" t="s">
        <v>166</v>
      </c>
      <c r="F68" s="67" t="s">
        <v>166</v>
      </c>
      <c r="G68" s="64" t="s">
        <v>98</v>
      </c>
      <c r="H68" s="64" t="str">
        <f>'11.3'!D59</f>
        <v>Не требуется</v>
      </c>
      <c r="I68" s="67"/>
      <c r="J68" s="64">
        <f t="shared" si="7"/>
        <v>4</v>
      </c>
      <c r="K68" s="64"/>
      <c r="L68" s="64"/>
      <c r="M68" s="25">
        <f t="shared" si="1"/>
        <v>4</v>
      </c>
      <c r="N68" s="15" t="s">
        <v>304</v>
      </c>
    </row>
    <row r="69" spans="1:14" s="8" customFormat="1" ht="15.95" customHeight="1" x14ac:dyDescent="0.25">
      <c r="A69" s="12" t="s">
        <v>51</v>
      </c>
      <c r="B69" s="74" t="s">
        <v>237</v>
      </c>
      <c r="C69" s="67" t="s">
        <v>166</v>
      </c>
      <c r="D69" s="67" t="s">
        <v>166</v>
      </c>
      <c r="E69" s="67" t="s">
        <v>166</v>
      </c>
      <c r="F69" s="67" t="s">
        <v>166</v>
      </c>
      <c r="G69" s="64" t="s">
        <v>117</v>
      </c>
      <c r="H69" s="64" t="str">
        <f>'11.3'!D60</f>
        <v>Не требуется</v>
      </c>
      <c r="I69" s="67"/>
      <c r="J69" s="64">
        <f t="shared" si="7"/>
        <v>4</v>
      </c>
      <c r="K69" s="64"/>
      <c r="L69" s="64"/>
      <c r="M69" s="25">
        <f t="shared" si="1"/>
        <v>4</v>
      </c>
      <c r="N69" s="15" t="s">
        <v>482</v>
      </c>
    </row>
    <row r="70" spans="1:14" s="8" customFormat="1" ht="15.95" customHeight="1" x14ac:dyDescent="0.25">
      <c r="A70" s="12" t="s">
        <v>52</v>
      </c>
      <c r="B70" s="74" t="s">
        <v>470</v>
      </c>
      <c r="C70" s="67" t="s">
        <v>170</v>
      </c>
      <c r="D70" s="67" t="s">
        <v>166</v>
      </c>
      <c r="E70" s="67" t="s">
        <v>170</v>
      </c>
      <c r="F70" s="67" t="s">
        <v>167</v>
      </c>
      <c r="G70" s="64" t="s">
        <v>98</v>
      </c>
      <c r="H70" s="64" t="str">
        <f>'11.3'!D61</f>
        <v>Не требуется</v>
      </c>
      <c r="I70" s="67"/>
      <c r="J70" s="64">
        <f t="shared" si="7"/>
        <v>0</v>
      </c>
      <c r="K70" s="64"/>
      <c r="L70" s="64"/>
      <c r="M70" s="25">
        <f t="shared" si="1"/>
        <v>0</v>
      </c>
      <c r="N70" s="15" t="s">
        <v>391</v>
      </c>
    </row>
    <row r="71" spans="1:14" s="8" customFormat="1" ht="15.95" customHeight="1" x14ac:dyDescent="0.25">
      <c r="A71" s="12" t="s">
        <v>53</v>
      </c>
      <c r="B71" s="74" t="s">
        <v>237</v>
      </c>
      <c r="C71" s="67" t="s">
        <v>170</v>
      </c>
      <c r="D71" s="67" t="s">
        <v>166</v>
      </c>
      <c r="E71" s="67" t="s">
        <v>166</v>
      </c>
      <c r="F71" s="67" t="s">
        <v>166</v>
      </c>
      <c r="G71" s="64" t="s">
        <v>98</v>
      </c>
      <c r="H71" s="64" t="str">
        <f>'11.3'!D62</f>
        <v>Не требуется</v>
      </c>
      <c r="I71" s="67" t="s">
        <v>495</v>
      </c>
      <c r="J71" s="64">
        <f t="shared" si="7"/>
        <v>4</v>
      </c>
      <c r="K71" s="64"/>
      <c r="L71" s="64">
        <v>0.5</v>
      </c>
      <c r="M71" s="25">
        <f t="shared" si="1"/>
        <v>2</v>
      </c>
      <c r="N71" s="22" t="s">
        <v>494</v>
      </c>
    </row>
    <row r="72" spans="1:14" s="8" customFormat="1" ht="15.95" customHeight="1" x14ac:dyDescent="0.25">
      <c r="A72" s="12" t="s">
        <v>54</v>
      </c>
      <c r="B72" s="74" t="s">
        <v>237</v>
      </c>
      <c r="C72" s="67" t="s">
        <v>166</v>
      </c>
      <c r="D72" s="67" t="s">
        <v>166</v>
      </c>
      <c r="E72" s="67" t="s">
        <v>166</v>
      </c>
      <c r="F72" s="67" t="s">
        <v>166</v>
      </c>
      <c r="G72" s="64" t="s">
        <v>98</v>
      </c>
      <c r="H72" s="64" t="str">
        <f>'11.3'!D63</f>
        <v>Не требуется</v>
      </c>
      <c r="I72" s="67" t="s">
        <v>485</v>
      </c>
      <c r="J72" s="64">
        <f t="shared" si="7"/>
        <v>4</v>
      </c>
      <c r="K72" s="64"/>
      <c r="L72" s="64">
        <v>0.5</v>
      </c>
      <c r="M72" s="25">
        <f t="shared" si="1"/>
        <v>2</v>
      </c>
      <c r="N72" s="15" t="s">
        <v>483</v>
      </c>
    </row>
    <row r="73" spans="1:14" s="8" customFormat="1" ht="15.95" customHeight="1" x14ac:dyDescent="0.25">
      <c r="A73" s="12" t="s">
        <v>55</v>
      </c>
      <c r="B73" s="74" t="s">
        <v>237</v>
      </c>
      <c r="C73" s="67" t="s">
        <v>166</v>
      </c>
      <c r="D73" s="67" t="s">
        <v>166</v>
      </c>
      <c r="E73" s="67" t="s">
        <v>166</v>
      </c>
      <c r="F73" s="67" t="s">
        <v>166</v>
      </c>
      <c r="G73" s="64" t="s">
        <v>118</v>
      </c>
      <c r="H73" s="64" t="str">
        <f>'11.3'!D64</f>
        <v>Да</v>
      </c>
      <c r="I73" s="67"/>
      <c r="J73" s="64">
        <f t="shared" si="7"/>
        <v>4</v>
      </c>
      <c r="K73" s="64"/>
      <c r="L73" s="64"/>
      <c r="M73" s="25">
        <f t="shared" si="1"/>
        <v>4</v>
      </c>
      <c r="N73" s="15" t="s">
        <v>473</v>
      </c>
    </row>
    <row r="74" spans="1:14" ht="15.95" customHeight="1" x14ac:dyDescent="0.25">
      <c r="A74" s="12" t="s">
        <v>56</v>
      </c>
      <c r="B74" s="74" t="s">
        <v>237</v>
      </c>
      <c r="C74" s="67" t="s">
        <v>166</v>
      </c>
      <c r="D74" s="67" t="s">
        <v>166</v>
      </c>
      <c r="E74" s="67" t="s">
        <v>166</v>
      </c>
      <c r="F74" s="67" t="s">
        <v>166</v>
      </c>
      <c r="G74" s="64" t="s">
        <v>98</v>
      </c>
      <c r="H74" s="64" t="str">
        <f>'11.3'!D65</f>
        <v>Не требуется</v>
      </c>
      <c r="I74" s="67"/>
      <c r="J74" s="64">
        <f t="shared" si="7"/>
        <v>4</v>
      </c>
      <c r="K74" s="64"/>
      <c r="L74" s="64"/>
      <c r="M74" s="25">
        <f t="shared" si="1"/>
        <v>4</v>
      </c>
      <c r="N74" s="15" t="s">
        <v>400</v>
      </c>
    </row>
    <row r="75" spans="1:14" s="8" customFormat="1" ht="15.95" customHeight="1" x14ac:dyDescent="0.25">
      <c r="A75" s="12" t="s">
        <v>57</v>
      </c>
      <c r="B75" s="74" t="s">
        <v>470</v>
      </c>
      <c r="C75" s="67" t="s">
        <v>170</v>
      </c>
      <c r="D75" s="67" t="s">
        <v>166</v>
      </c>
      <c r="E75" s="67" t="s">
        <v>166</v>
      </c>
      <c r="F75" s="67" t="s">
        <v>167</v>
      </c>
      <c r="G75" s="64" t="s">
        <v>118</v>
      </c>
      <c r="H75" s="64" t="str">
        <f>'11.3'!D66</f>
        <v>Нет</v>
      </c>
      <c r="I75" s="67"/>
      <c r="J75" s="64">
        <f t="shared" si="7"/>
        <v>0</v>
      </c>
      <c r="K75" s="64"/>
      <c r="L75" s="64">
        <v>0.5</v>
      </c>
      <c r="M75" s="25">
        <f t="shared" si="1"/>
        <v>0</v>
      </c>
      <c r="N75" s="15" t="s">
        <v>404</v>
      </c>
    </row>
    <row r="76" spans="1:14" s="8" customFormat="1" ht="15.95" customHeight="1" x14ac:dyDescent="0.25">
      <c r="A76" s="12" t="s">
        <v>58</v>
      </c>
      <c r="B76" s="74" t="s">
        <v>470</v>
      </c>
      <c r="C76" s="67" t="s">
        <v>170</v>
      </c>
      <c r="D76" s="67" t="s">
        <v>166</v>
      </c>
      <c r="E76" s="67" t="s">
        <v>166</v>
      </c>
      <c r="F76" s="67" t="s">
        <v>167</v>
      </c>
      <c r="G76" s="64" t="s">
        <v>98</v>
      </c>
      <c r="H76" s="64" t="str">
        <f>'11.3'!D67</f>
        <v>Да</v>
      </c>
      <c r="I76" s="67" t="s">
        <v>467</v>
      </c>
      <c r="J76" s="64">
        <f t="shared" si="7"/>
        <v>0</v>
      </c>
      <c r="K76" s="64"/>
      <c r="L76" s="64">
        <v>0.5</v>
      </c>
      <c r="M76" s="25">
        <f t="shared" si="1"/>
        <v>0</v>
      </c>
      <c r="N76" s="15" t="s">
        <v>406</v>
      </c>
    </row>
    <row r="77" spans="1:14" ht="15.95" customHeight="1" x14ac:dyDescent="0.25">
      <c r="A77" s="12" t="s">
        <v>59</v>
      </c>
      <c r="B77" s="74" t="s">
        <v>237</v>
      </c>
      <c r="C77" s="67" t="s">
        <v>170</v>
      </c>
      <c r="D77" s="67" t="s">
        <v>166</v>
      </c>
      <c r="E77" s="67" t="s">
        <v>166</v>
      </c>
      <c r="F77" s="67" t="s">
        <v>166</v>
      </c>
      <c r="G77" s="64" t="s">
        <v>98</v>
      </c>
      <c r="H77" s="64" t="str">
        <f>'11.3'!D68</f>
        <v>Не требуется</v>
      </c>
      <c r="I77" s="67"/>
      <c r="J77" s="64">
        <f t="shared" si="7"/>
        <v>4</v>
      </c>
      <c r="K77" s="64"/>
      <c r="L77" s="64"/>
      <c r="M77" s="25">
        <f t="shared" si="1"/>
        <v>4</v>
      </c>
      <c r="N77" s="15" t="s">
        <v>409</v>
      </c>
    </row>
    <row r="78" spans="1:14" s="28" customFormat="1" ht="15.95" customHeight="1" x14ac:dyDescent="0.25">
      <c r="A78" s="11" t="s">
        <v>60</v>
      </c>
      <c r="B78" s="75"/>
      <c r="C78" s="68"/>
      <c r="D78" s="68"/>
      <c r="E78" s="68"/>
      <c r="F78" s="68"/>
      <c r="G78" s="65"/>
      <c r="H78" s="66"/>
      <c r="I78" s="68"/>
      <c r="J78" s="66"/>
      <c r="K78" s="65"/>
      <c r="L78" s="66"/>
      <c r="M78" s="26"/>
      <c r="N78" s="17"/>
    </row>
    <row r="79" spans="1:14" s="8" customFormat="1" ht="15.95" customHeight="1" x14ac:dyDescent="0.25">
      <c r="A79" s="12" t="s">
        <v>61</v>
      </c>
      <c r="B79" s="74" t="s">
        <v>261</v>
      </c>
      <c r="C79" s="67" t="s">
        <v>170</v>
      </c>
      <c r="D79" s="67" t="s">
        <v>166</v>
      </c>
      <c r="E79" s="67" t="s">
        <v>167</v>
      </c>
      <c r="F79" s="67" t="s">
        <v>167</v>
      </c>
      <c r="G79" s="64" t="s">
        <v>99</v>
      </c>
      <c r="H79" s="64" t="str">
        <f>'11.3'!D70</f>
        <v>Не требуется</v>
      </c>
      <c r="I79" s="67"/>
      <c r="J79" s="64">
        <f t="shared" ref="J79:J84" si="8">IF(B79="Да, опубликована",4,IF(B79="Да, опубликована, за исключением сведений о принятых решениях и мерах по устранению выявленных нарушений",2,0))</f>
        <v>0</v>
      </c>
      <c r="K79" s="64">
        <v>0.5</v>
      </c>
      <c r="L79" s="64"/>
      <c r="M79" s="25">
        <f t="shared" si="1"/>
        <v>0</v>
      </c>
      <c r="N79" s="15" t="s">
        <v>342</v>
      </c>
    </row>
    <row r="80" spans="1:14" ht="15.95" customHeight="1" x14ac:dyDescent="0.25">
      <c r="A80" s="12" t="s">
        <v>62</v>
      </c>
      <c r="B80" s="74" t="s">
        <v>237</v>
      </c>
      <c r="C80" s="67" t="s">
        <v>170</v>
      </c>
      <c r="D80" s="67" t="s">
        <v>166</v>
      </c>
      <c r="E80" s="67" t="s">
        <v>166</v>
      </c>
      <c r="F80" s="67" t="s">
        <v>166</v>
      </c>
      <c r="G80" s="64" t="s">
        <v>98</v>
      </c>
      <c r="H80" s="64" t="str">
        <f>'11.3'!D71</f>
        <v>Не требуется</v>
      </c>
      <c r="I80" s="67"/>
      <c r="J80" s="64">
        <f t="shared" si="8"/>
        <v>4</v>
      </c>
      <c r="K80" s="64"/>
      <c r="L80" s="64"/>
      <c r="M80" s="25">
        <f t="shared" si="1"/>
        <v>4</v>
      </c>
      <c r="N80" s="13" t="s">
        <v>345</v>
      </c>
    </row>
    <row r="81" spans="1:14" ht="15.95" customHeight="1" x14ac:dyDescent="0.25">
      <c r="A81" s="12" t="s">
        <v>63</v>
      </c>
      <c r="B81" s="74" t="s">
        <v>261</v>
      </c>
      <c r="C81" s="67" t="s">
        <v>170</v>
      </c>
      <c r="D81" s="67" t="s">
        <v>166</v>
      </c>
      <c r="E81" s="67" t="s">
        <v>167</v>
      </c>
      <c r="F81" s="67" t="s">
        <v>167</v>
      </c>
      <c r="G81" s="64" t="s">
        <v>118</v>
      </c>
      <c r="H81" s="64" t="str">
        <f>'11.3'!D72</f>
        <v>Не требуется</v>
      </c>
      <c r="I81" s="67"/>
      <c r="J81" s="64">
        <f t="shared" si="8"/>
        <v>0</v>
      </c>
      <c r="K81" s="64"/>
      <c r="L81" s="64"/>
      <c r="M81" s="25">
        <f t="shared" si="1"/>
        <v>0</v>
      </c>
      <c r="N81" s="15" t="s">
        <v>348</v>
      </c>
    </row>
    <row r="82" spans="1:14" s="8" customFormat="1" ht="15.95" customHeight="1" x14ac:dyDescent="0.25">
      <c r="A82" s="12" t="s">
        <v>64</v>
      </c>
      <c r="B82" s="74" t="s">
        <v>261</v>
      </c>
      <c r="C82" s="67" t="s">
        <v>167</v>
      </c>
      <c r="D82" s="67" t="s">
        <v>167</v>
      </c>
      <c r="E82" s="67" t="s">
        <v>167</v>
      </c>
      <c r="F82" s="67" t="s">
        <v>167</v>
      </c>
      <c r="G82" s="64"/>
      <c r="H82" s="71" t="str">
        <f>'11.3'!D73</f>
        <v>Да</v>
      </c>
      <c r="I82" s="67"/>
      <c r="J82" s="64">
        <f t="shared" si="8"/>
        <v>0</v>
      </c>
      <c r="K82" s="64"/>
      <c r="L82" s="64"/>
      <c r="M82" s="25">
        <f t="shared" si="1"/>
        <v>0</v>
      </c>
      <c r="N82" s="15" t="s">
        <v>353</v>
      </c>
    </row>
    <row r="83" spans="1:14" s="8" customFormat="1" ht="15.95" customHeight="1" x14ac:dyDescent="0.25">
      <c r="A83" s="12" t="s">
        <v>65</v>
      </c>
      <c r="B83" s="74" t="s">
        <v>237</v>
      </c>
      <c r="C83" s="67" t="s">
        <v>166</v>
      </c>
      <c r="D83" s="67" t="s">
        <v>166</v>
      </c>
      <c r="E83" s="67" t="s">
        <v>166</v>
      </c>
      <c r="F83" s="67" t="s">
        <v>166</v>
      </c>
      <c r="G83" s="64" t="s">
        <v>118</v>
      </c>
      <c r="H83" s="64" t="str">
        <f>'11.3'!D74</f>
        <v>Да</v>
      </c>
      <c r="I83" s="67"/>
      <c r="J83" s="64">
        <f t="shared" si="8"/>
        <v>4</v>
      </c>
      <c r="K83" s="64"/>
      <c r="L83" s="64"/>
      <c r="M83" s="25">
        <f t="shared" ref="M83:M110" si="9">J83*(1-K83)*(1-L83)</f>
        <v>4</v>
      </c>
      <c r="N83" s="15" t="s">
        <v>478</v>
      </c>
    </row>
    <row r="84" spans="1:14" s="8" customFormat="1" ht="15.95" customHeight="1" x14ac:dyDescent="0.25">
      <c r="A84" s="12" t="s">
        <v>66</v>
      </c>
      <c r="B84" s="74" t="s">
        <v>237</v>
      </c>
      <c r="C84" s="67" t="s">
        <v>170</v>
      </c>
      <c r="D84" s="67" t="s">
        <v>166</v>
      </c>
      <c r="E84" s="67" t="s">
        <v>166</v>
      </c>
      <c r="F84" s="67" t="s">
        <v>166</v>
      </c>
      <c r="G84" s="64" t="s">
        <v>118</v>
      </c>
      <c r="H84" s="64" t="str">
        <f>'11.3'!D75</f>
        <v>Не требуется</v>
      </c>
      <c r="I84" s="67"/>
      <c r="J84" s="64">
        <f t="shared" si="8"/>
        <v>4</v>
      </c>
      <c r="K84" s="64"/>
      <c r="L84" s="64"/>
      <c r="M84" s="25">
        <f t="shared" si="9"/>
        <v>4</v>
      </c>
      <c r="N84" s="15" t="s">
        <v>357</v>
      </c>
    </row>
    <row r="85" spans="1:14" s="28" customFormat="1" ht="15.95" customHeight="1" x14ac:dyDescent="0.25">
      <c r="A85" s="11" t="s">
        <v>67</v>
      </c>
      <c r="B85" s="75"/>
      <c r="C85" s="68"/>
      <c r="D85" s="68"/>
      <c r="E85" s="68"/>
      <c r="F85" s="68"/>
      <c r="G85" s="65"/>
      <c r="H85" s="66"/>
      <c r="I85" s="68"/>
      <c r="J85" s="66"/>
      <c r="K85" s="65"/>
      <c r="L85" s="66"/>
      <c r="M85" s="26"/>
      <c r="N85" s="17"/>
    </row>
    <row r="86" spans="1:14" s="8" customFormat="1" ht="15.95" customHeight="1" x14ac:dyDescent="0.25">
      <c r="A86" s="12" t="s">
        <v>68</v>
      </c>
      <c r="B86" s="74" t="s">
        <v>261</v>
      </c>
      <c r="C86" s="67" t="s">
        <v>166</v>
      </c>
      <c r="D86" s="67" t="s">
        <v>167</v>
      </c>
      <c r="E86" s="67" t="s">
        <v>167</v>
      </c>
      <c r="F86" s="67" t="s">
        <v>167</v>
      </c>
      <c r="G86" s="64" t="s">
        <v>118</v>
      </c>
      <c r="H86" s="64" t="str">
        <f>'11.3'!D77</f>
        <v>Не требуется</v>
      </c>
      <c r="I86" s="67"/>
      <c r="J86" s="64">
        <f t="shared" ref="J86:J97" si="10">IF(B86="Да, опубликована",4,IF(B86="Да, опубликована, за исключением сведений о принятых решениях и мерах по устранению выявленных нарушений",2,0))</f>
        <v>0</v>
      </c>
      <c r="K86" s="64"/>
      <c r="L86" s="64"/>
      <c r="M86" s="25">
        <f t="shared" si="9"/>
        <v>0</v>
      </c>
      <c r="N86" s="15" t="s">
        <v>260</v>
      </c>
    </row>
    <row r="87" spans="1:14" s="8" customFormat="1" ht="15.95" customHeight="1" x14ac:dyDescent="0.25">
      <c r="A87" s="12" t="s">
        <v>69</v>
      </c>
      <c r="B87" s="74" t="s">
        <v>172</v>
      </c>
      <c r="C87" s="67"/>
      <c r="D87" s="67"/>
      <c r="E87" s="67"/>
      <c r="F87" s="67"/>
      <c r="G87" s="64"/>
      <c r="H87" s="64" t="str">
        <f>'11.3'!D78</f>
        <v>Не требуется</v>
      </c>
      <c r="I87" s="67"/>
      <c r="J87" s="64">
        <f t="shared" si="10"/>
        <v>0</v>
      </c>
      <c r="K87" s="64"/>
      <c r="L87" s="64"/>
      <c r="M87" s="25">
        <f t="shared" si="9"/>
        <v>0</v>
      </c>
      <c r="N87" s="15" t="s">
        <v>268</v>
      </c>
    </row>
    <row r="88" spans="1:14" s="8" customFormat="1" ht="15.95" customHeight="1" x14ac:dyDescent="0.25">
      <c r="A88" s="12" t="s">
        <v>70</v>
      </c>
      <c r="B88" s="74" t="s">
        <v>172</v>
      </c>
      <c r="C88" s="67"/>
      <c r="D88" s="67"/>
      <c r="E88" s="67"/>
      <c r="F88" s="67"/>
      <c r="G88" s="64"/>
      <c r="H88" s="64" t="str">
        <f>'11.3'!D79</f>
        <v>Да</v>
      </c>
      <c r="I88" s="67"/>
      <c r="J88" s="64">
        <f t="shared" si="10"/>
        <v>0</v>
      </c>
      <c r="K88" s="64"/>
      <c r="L88" s="64"/>
      <c r="M88" s="25">
        <f t="shared" si="9"/>
        <v>0</v>
      </c>
      <c r="N88" s="15" t="s">
        <v>274</v>
      </c>
    </row>
    <row r="89" spans="1:14" s="8" customFormat="1" ht="15.95" customHeight="1" x14ac:dyDescent="0.25">
      <c r="A89" s="12" t="s">
        <v>71</v>
      </c>
      <c r="B89" s="74" t="s">
        <v>261</v>
      </c>
      <c r="C89" s="67" t="s">
        <v>170</v>
      </c>
      <c r="D89" s="67" t="s">
        <v>168</v>
      </c>
      <c r="E89" s="67" t="s">
        <v>168</v>
      </c>
      <c r="F89" s="67" t="s">
        <v>167</v>
      </c>
      <c r="G89" s="64" t="s">
        <v>118</v>
      </c>
      <c r="H89" s="64" t="str">
        <f>'11.3'!D80</f>
        <v>Не требуется</v>
      </c>
      <c r="I89" s="67" t="s">
        <v>466</v>
      </c>
      <c r="J89" s="64">
        <f t="shared" si="10"/>
        <v>0</v>
      </c>
      <c r="K89" s="64"/>
      <c r="L89" s="64">
        <v>0.5</v>
      </c>
      <c r="M89" s="25">
        <f t="shared" si="9"/>
        <v>0</v>
      </c>
      <c r="N89" s="15" t="s">
        <v>275</v>
      </c>
    </row>
    <row r="90" spans="1:14" ht="15.95" customHeight="1" x14ac:dyDescent="0.25">
      <c r="A90" s="12" t="s">
        <v>72</v>
      </c>
      <c r="B90" s="74" t="s">
        <v>172</v>
      </c>
      <c r="C90" s="67"/>
      <c r="D90" s="67"/>
      <c r="E90" s="67"/>
      <c r="F90" s="67"/>
      <c r="G90" s="64"/>
      <c r="H90" s="64" t="str">
        <f>'11.3'!D81</f>
        <v>Не требуется</v>
      </c>
      <c r="I90" s="67"/>
      <c r="J90" s="64">
        <f t="shared" si="10"/>
        <v>0</v>
      </c>
      <c r="K90" s="64"/>
      <c r="L90" s="64"/>
      <c r="M90" s="25">
        <f t="shared" si="9"/>
        <v>0</v>
      </c>
      <c r="N90" s="23" t="s">
        <v>278</v>
      </c>
    </row>
    <row r="91" spans="1:14" s="8" customFormat="1" ht="15.95" customHeight="1" x14ac:dyDescent="0.25">
      <c r="A91" s="12" t="s">
        <v>73</v>
      </c>
      <c r="B91" s="74" t="s">
        <v>172</v>
      </c>
      <c r="C91" s="67"/>
      <c r="D91" s="67"/>
      <c r="E91" s="67"/>
      <c r="F91" s="67"/>
      <c r="G91" s="64"/>
      <c r="H91" s="64" t="str">
        <f>'11.3'!D82</f>
        <v>Нет</v>
      </c>
      <c r="I91" s="67"/>
      <c r="J91" s="64">
        <f t="shared" si="10"/>
        <v>0</v>
      </c>
      <c r="K91" s="64"/>
      <c r="L91" s="64"/>
      <c r="M91" s="25">
        <f t="shared" si="9"/>
        <v>0</v>
      </c>
      <c r="N91" s="15" t="s">
        <v>281</v>
      </c>
    </row>
    <row r="92" spans="1:14" ht="15.95" customHeight="1" x14ac:dyDescent="0.25">
      <c r="A92" s="12" t="s">
        <v>74</v>
      </c>
      <c r="B92" s="74" t="s">
        <v>237</v>
      </c>
      <c r="C92" s="67" t="s">
        <v>166</v>
      </c>
      <c r="D92" s="67" t="s">
        <v>166</v>
      </c>
      <c r="E92" s="67" t="s">
        <v>166</v>
      </c>
      <c r="F92" s="67" t="s">
        <v>166</v>
      </c>
      <c r="G92" s="64" t="s">
        <v>118</v>
      </c>
      <c r="H92" s="64" t="str">
        <f>'11.3'!D83</f>
        <v>Да</v>
      </c>
      <c r="I92" s="67"/>
      <c r="J92" s="64">
        <f t="shared" si="10"/>
        <v>4</v>
      </c>
      <c r="K92" s="64"/>
      <c r="L92" s="64"/>
      <c r="M92" s="25">
        <f t="shared" si="9"/>
        <v>4</v>
      </c>
      <c r="N92" s="15" t="s">
        <v>286</v>
      </c>
    </row>
    <row r="93" spans="1:14" s="7" customFormat="1" ht="15.95" customHeight="1" x14ac:dyDescent="0.25">
      <c r="A93" s="12" t="s">
        <v>75</v>
      </c>
      <c r="B93" s="74" t="s">
        <v>261</v>
      </c>
      <c r="C93" s="67" t="s">
        <v>170</v>
      </c>
      <c r="D93" s="67" t="s">
        <v>170</v>
      </c>
      <c r="E93" s="67" t="s">
        <v>170</v>
      </c>
      <c r="F93" s="67" t="s">
        <v>168</v>
      </c>
      <c r="G93" s="64" t="s">
        <v>118</v>
      </c>
      <c r="H93" s="64" t="s">
        <v>166</v>
      </c>
      <c r="I93" s="67"/>
      <c r="J93" s="64">
        <f t="shared" si="10"/>
        <v>0</v>
      </c>
      <c r="K93" s="64"/>
      <c r="L93" s="64"/>
      <c r="M93" s="25">
        <f t="shared" si="9"/>
        <v>0</v>
      </c>
      <c r="N93" s="15" t="s">
        <v>288</v>
      </c>
    </row>
    <row r="94" spans="1:14" s="8" customFormat="1" ht="15.95" customHeight="1" x14ac:dyDescent="0.25">
      <c r="A94" s="12" t="s">
        <v>76</v>
      </c>
      <c r="B94" s="74" t="s">
        <v>261</v>
      </c>
      <c r="C94" s="67"/>
      <c r="D94" s="67"/>
      <c r="E94" s="67"/>
      <c r="F94" s="67"/>
      <c r="G94" s="64"/>
      <c r="H94" s="64" t="str">
        <f>'11.3'!D85</f>
        <v>Да</v>
      </c>
      <c r="I94" s="67"/>
      <c r="J94" s="64">
        <f t="shared" si="10"/>
        <v>0</v>
      </c>
      <c r="K94" s="64"/>
      <c r="L94" s="64"/>
      <c r="M94" s="25">
        <f t="shared" si="9"/>
        <v>0</v>
      </c>
      <c r="N94" s="15" t="s">
        <v>476</v>
      </c>
    </row>
    <row r="95" spans="1:14" ht="15.95" customHeight="1" x14ac:dyDescent="0.25">
      <c r="A95" s="12" t="s">
        <v>77</v>
      </c>
      <c r="B95" s="74" t="s">
        <v>261</v>
      </c>
      <c r="C95" s="67" t="s">
        <v>166</v>
      </c>
      <c r="D95" s="67" t="s">
        <v>167</v>
      </c>
      <c r="E95" s="67" t="s">
        <v>167</v>
      </c>
      <c r="F95" s="67" t="s">
        <v>167</v>
      </c>
      <c r="G95" s="64" t="s">
        <v>98</v>
      </c>
      <c r="H95" s="64" t="str">
        <f>'11.3'!D86</f>
        <v>Нет</v>
      </c>
      <c r="I95" s="67"/>
      <c r="J95" s="64">
        <f t="shared" si="10"/>
        <v>0</v>
      </c>
      <c r="K95" s="64"/>
      <c r="L95" s="64">
        <v>0.5</v>
      </c>
      <c r="M95" s="25">
        <f t="shared" si="9"/>
        <v>0</v>
      </c>
      <c r="N95" s="23" t="s">
        <v>291</v>
      </c>
    </row>
    <row r="96" spans="1:14" s="8" customFormat="1" ht="15.95" customHeight="1" x14ac:dyDescent="0.25">
      <c r="A96" s="12" t="s">
        <v>78</v>
      </c>
      <c r="B96" s="74" t="s">
        <v>237</v>
      </c>
      <c r="C96" s="67" t="s">
        <v>166</v>
      </c>
      <c r="D96" s="67" t="s">
        <v>166</v>
      </c>
      <c r="E96" s="67" t="s">
        <v>166</v>
      </c>
      <c r="F96" s="67" t="s">
        <v>166</v>
      </c>
      <c r="G96" s="64" t="s">
        <v>98</v>
      </c>
      <c r="H96" s="64" t="s">
        <v>166</v>
      </c>
      <c r="I96" s="67"/>
      <c r="J96" s="64">
        <f t="shared" si="10"/>
        <v>4</v>
      </c>
      <c r="K96" s="64"/>
      <c r="L96" s="64"/>
      <c r="M96" s="25">
        <f t="shared" si="9"/>
        <v>4</v>
      </c>
      <c r="N96" s="15" t="s">
        <v>297</v>
      </c>
    </row>
    <row r="97" spans="1:14" s="8" customFormat="1" ht="15.95" customHeight="1" x14ac:dyDescent="0.25">
      <c r="A97" s="12" t="s">
        <v>79</v>
      </c>
      <c r="B97" s="74" t="s">
        <v>237</v>
      </c>
      <c r="C97" s="67" t="s">
        <v>166</v>
      </c>
      <c r="D97" s="67" t="s">
        <v>166</v>
      </c>
      <c r="E97" s="67" t="s">
        <v>166</v>
      </c>
      <c r="F97" s="67" t="s">
        <v>166</v>
      </c>
      <c r="G97" s="64" t="s">
        <v>117</v>
      </c>
      <c r="H97" s="64" t="str">
        <f>'11.3'!D88</f>
        <v>Да</v>
      </c>
      <c r="I97" s="67"/>
      <c r="J97" s="64">
        <f t="shared" si="10"/>
        <v>4</v>
      </c>
      <c r="K97" s="64"/>
      <c r="L97" s="64"/>
      <c r="M97" s="25">
        <f t="shared" si="9"/>
        <v>4</v>
      </c>
      <c r="N97" s="15" t="s">
        <v>302</v>
      </c>
    </row>
    <row r="98" spans="1:14" s="28" customFormat="1" ht="15.95" customHeight="1" x14ac:dyDescent="0.25">
      <c r="A98" s="11" t="s">
        <v>80</v>
      </c>
      <c r="B98" s="75"/>
      <c r="C98" s="68"/>
      <c r="D98" s="68"/>
      <c r="E98" s="68"/>
      <c r="F98" s="68"/>
      <c r="G98" s="65"/>
      <c r="H98" s="66"/>
      <c r="I98" s="68"/>
      <c r="J98" s="66"/>
      <c r="K98" s="65"/>
      <c r="L98" s="66"/>
      <c r="M98" s="26"/>
      <c r="N98" s="17"/>
    </row>
    <row r="99" spans="1:14" s="8" customFormat="1" ht="15.95" customHeight="1" x14ac:dyDescent="0.25">
      <c r="A99" s="12" t="s">
        <v>81</v>
      </c>
      <c r="B99" s="74" t="s">
        <v>172</v>
      </c>
      <c r="C99" s="67"/>
      <c r="D99" s="67"/>
      <c r="E99" s="67"/>
      <c r="F99" s="67"/>
      <c r="G99" s="64"/>
      <c r="H99" s="64" t="str">
        <f>'11.3'!D90</f>
        <v>Не требуется</v>
      </c>
      <c r="I99" s="67"/>
      <c r="J99" s="64">
        <f t="shared" ref="J99:J107" si="11">IF(B99="Да, опубликована",4,IF(B99="Да, опубликована, за исключением сведений о принятых решениях и мерах по устранению выявленных нарушений",2,0))</f>
        <v>0</v>
      </c>
      <c r="K99" s="64"/>
      <c r="L99" s="64"/>
      <c r="M99" s="25">
        <f t="shared" si="9"/>
        <v>0</v>
      </c>
      <c r="N99" s="15" t="s">
        <v>307</v>
      </c>
    </row>
    <row r="100" spans="1:14" s="8" customFormat="1" ht="15.95" customHeight="1" x14ac:dyDescent="0.25">
      <c r="A100" s="12" t="s">
        <v>82</v>
      </c>
      <c r="B100" s="74" t="s">
        <v>172</v>
      </c>
      <c r="C100" s="67"/>
      <c r="D100" s="67"/>
      <c r="E100" s="67"/>
      <c r="F100" s="67"/>
      <c r="G100" s="64"/>
      <c r="H100" s="64" t="str">
        <f>'11.3'!D91</f>
        <v>Не требуется</v>
      </c>
      <c r="I100" s="67"/>
      <c r="J100" s="64">
        <f t="shared" si="11"/>
        <v>0</v>
      </c>
      <c r="K100" s="64"/>
      <c r="L100" s="64"/>
      <c r="M100" s="25">
        <f t="shared" si="9"/>
        <v>0</v>
      </c>
      <c r="N100" s="15" t="s">
        <v>310</v>
      </c>
    </row>
    <row r="101" spans="1:14" ht="15.95" customHeight="1" x14ac:dyDescent="0.25">
      <c r="A101" s="12" t="s">
        <v>83</v>
      </c>
      <c r="B101" s="74" t="s">
        <v>469</v>
      </c>
      <c r="C101" s="67" t="s">
        <v>168</v>
      </c>
      <c r="D101" s="67" t="s">
        <v>168</v>
      </c>
      <c r="E101" s="67" t="s">
        <v>168</v>
      </c>
      <c r="F101" s="67" t="s">
        <v>167</v>
      </c>
      <c r="G101" s="64" t="s">
        <v>99</v>
      </c>
      <c r="H101" s="64" t="str">
        <f>'11.3'!D92</f>
        <v>Нет</v>
      </c>
      <c r="I101" s="67"/>
      <c r="J101" s="64">
        <f t="shared" si="11"/>
        <v>0</v>
      </c>
      <c r="K101" s="64">
        <v>0.5</v>
      </c>
      <c r="L101" s="64">
        <v>0.5</v>
      </c>
      <c r="M101" s="25">
        <f t="shared" si="9"/>
        <v>0</v>
      </c>
      <c r="N101" s="15" t="s">
        <v>315</v>
      </c>
    </row>
    <row r="102" spans="1:14" ht="15.95" customHeight="1" x14ac:dyDescent="0.25">
      <c r="A102" s="12" t="s">
        <v>84</v>
      </c>
      <c r="B102" s="74" t="s">
        <v>172</v>
      </c>
      <c r="C102" s="67"/>
      <c r="D102" s="67"/>
      <c r="E102" s="67"/>
      <c r="F102" s="67"/>
      <c r="G102" s="64"/>
      <c r="H102" s="64" t="str">
        <f>'11.3'!D93</f>
        <v>Не требуется</v>
      </c>
      <c r="I102" s="67"/>
      <c r="J102" s="64">
        <f t="shared" si="11"/>
        <v>0</v>
      </c>
      <c r="K102" s="64"/>
      <c r="L102" s="64"/>
      <c r="M102" s="25">
        <f t="shared" si="9"/>
        <v>0</v>
      </c>
      <c r="N102" s="15" t="s">
        <v>319</v>
      </c>
    </row>
    <row r="103" spans="1:14" ht="15.95" customHeight="1" x14ac:dyDescent="0.25">
      <c r="A103" s="12" t="s">
        <v>85</v>
      </c>
      <c r="B103" s="74" t="s">
        <v>470</v>
      </c>
      <c r="C103" s="67" t="s">
        <v>170</v>
      </c>
      <c r="D103" s="67" t="s">
        <v>170</v>
      </c>
      <c r="E103" s="67" t="s">
        <v>170</v>
      </c>
      <c r="F103" s="67" t="s">
        <v>167</v>
      </c>
      <c r="G103" s="64" t="s">
        <v>118</v>
      </c>
      <c r="H103" s="64" t="str">
        <f>'11.3'!D94</f>
        <v>Не требуется</v>
      </c>
      <c r="I103" s="67"/>
      <c r="J103" s="64">
        <f t="shared" si="11"/>
        <v>0</v>
      </c>
      <c r="K103" s="64"/>
      <c r="L103" s="64"/>
      <c r="M103" s="25">
        <f t="shared" si="9"/>
        <v>0</v>
      </c>
      <c r="N103" s="15" t="s">
        <v>321</v>
      </c>
    </row>
    <row r="104" spans="1:14" s="8" customFormat="1" ht="15.95" customHeight="1" x14ac:dyDescent="0.25">
      <c r="A104" s="12" t="s">
        <v>86</v>
      </c>
      <c r="B104" s="74" t="s">
        <v>262</v>
      </c>
      <c r="C104" s="67" t="s">
        <v>170</v>
      </c>
      <c r="D104" s="67" t="s">
        <v>166</v>
      </c>
      <c r="E104" s="67" t="s">
        <v>167</v>
      </c>
      <c r="F104" s="67" t="s">
        <v>167</v>
      </c>
      <c r="G104" s="64" t="s">
        <v>118</v>
      </c>
      <c r="H104" s="64" t="str">
        <f>'11.3'!D95</f>
        <v>Не требуется</v>
      </c>
      <c r="I104" s="67"/>
      <c r="J104" s="64">
        <f t="shared" si="11"/>
        <v>0</v>
      </c>
      <c r="K104" s="64"/>
      <c r="L104" s="64"/>
      <c r="M104" s="25">
        <f t="shared" si="9"/>
        <v>0</v>
      </c>
      <c r="N104" s="15" t="s">
        <v>325</v>
      </c>
    </row>
    <row r="105" spans="1:14" s="8" customFormat="1" ht="15.95" customHeight="1" x14ac:dyDescent="0.25">
      <c r="A105" s="12" t="s">
        <v>87</v>
      </c>
      <c r="B105" s="74" t="s">
        <v>236</v>
      </c>
      <c r="C105" s="67" t="s">
        <v>166</v>
      </c>
      <c r="D105" s="67" t="s">
        <v>166</v>
      </c>
      <c r="E105" s="67" t="s">
        <v>166</v>
      </c>
      <c r="F105" s="67" t="s">
        <v>167</v>
      </c>
      <c r="G105" s="64" t="s">
        <v>98</v>
      </c>
      <c r="H105" s="64" t="str">
        <f>'11.3'!D96</f>
        <v>Не требуется</v>
      </c>
      <c r="I105" s="67"/>
      <c r="J105" s="64">
        <f t="shared" si="11"/>
        <v>2</v>
      </c>
      <c r="K105" s="64"/>
      <c r="L105" s="64"/>
      <c r="M105" s="25">
        <f t="shared" si="9"/>
        <v>2</v>
      </c>
      <c r="N105" s="19" t="s">
        <v>203</v>
      </c>
    </row>
    <row r="106" spans="1:14" s="8" customFormat="1" ht="15.95" customHeight="1" x14ac:dyDescent="0.25">
      <c r="A106" s="12" t="s">
        <v>88</v>
      </c>
      <c r="B106" s="74" t="s">
        <v>236</v>
      </c>
      <c r="C106" s="67" t="s">
        <v>166</v>
      </c>
      <c r="D106" s="67" t="s">
        <v>166</v>
      </c>
      <c r="E106" s="67" t="s">
        <v>167</v>
      </c>
      <c r="F106" s="67" t="s">
        <v>167</v>
      </c>
      <c r="G106" s="64"/>
      <c r="H106" s="64" t="str">
        <f>'11.3'!D97</f>
        <v>Не требуется</v>
      </c>
      <c r="I106" s="67"/>
      <c r="J106" s="64">
        <f t="shared" si="11"/>
        <v>2</v>
      </c>
      <c r="K106" s="64"/>
      <c r="L106" s="64"/>
      <c r="M106" s="25">
        <f t="shared" si="9"/>
        <v>2</v>
      </c>
      <c r="N106" s="13" t="s">
        <v>331</v>
      </c>
    </row>
    <row r="107" spans="1:14" s="8" customFormat="1" ht="15.95" customHeight="1" x14ac:dyDescent="0.25">
      <c r="A107" s="12" t="s">
        <v>89</v>
      </c>
      <c r="B107" s="74" t="s">
        <v>172</v>
      </c>
      <c r="C107" s="67"/>
      <c r="D107" s="67"/>
      <c r="E107" s="67"/>
      <c r="F107" s="67"/>
      <c r="G107" s="64"/>
      <c r="H107" s="64" t="str">
        <f>'11.3'!D98</f>
        <v>Не требуется</v>
      </c>
      <c r="I107" s="67"/>
      <c r="J107" s="64">
        <f t="shared" si="11"/>
        <v>0</v>
      </c>
      <c r="K107" s="64"/>
      <c r="L107" s="64"/>
      <c r="M107" s="25">
        <f t="shared" si="9"/>
        <v>0</v>
      </c>
      <c r="N107" s="15" t="s">
        <v>334</v>
      </c>
    </row>
    <row r="108" spans="1:14" s="28" customFormat="1" ht="15.95" customHeight="1" x14ac:dyDescent="0.25">
      <c r="A108" s="11" t="s">
        <v>107</v>
      </c>
      <c r="B108" s="83"/>
      <c r="C108" s="78"/>
      <c r="D108" s="78"/>
      <c r="E108" s="78"/>
      <c r="F108" s="78"/>
      <c r="G108" s="77"/>
      <c r="H108" s="66"/>
      <c r="I108" s="78"/>
      <c r="J108" s="66"/>
      <c r="K108" s="79"/>
      <c r="L108" s="79"/>
      <c r="M108" s="26"/>
      <c r="N108" s="79"/>
    </row>
    <row r="109" spans="1:14" ht="15.95" customHeight="1" x14ac:dyDescent="0.25">
      <c r="A109" s="12" t="s">
        <v>108</v>
      </c>
      <c r="B109" s="88" t="s">
        <v>236</v>
      </c>
      <c r="C109" s="81" t="s">
        <v>166</v>
      </c>
      <c r="D109" s="81" t="s">
        <v>166</v>
      </c>
      <c r="E109" s="81" t="s">
        <v>166</v>
      </c>
      <c r="F109" s="81" t="s">
        <v>167</v>
      </c>
      <c r="G109" s="80" t="s">
        <v>118</v>
      </c>
      <c r="H109" s="64" t="str">
        <f>'11.3'!D100</f>
        <v>Нет</v>
      </c>
      <c r="I109" s="81" t="s">
        <v>462</v>
      </c>
      <c r="J109" s="64">
        <f>IF(B109="Да, опубликована",4,IF(B109="Да, опубликована, за исключением сведений о принятых решениях и мерах по устранению выявленных нарушений",2,0))</f>
        <v>2</v>
      </c>
      <c r="K109" s="85"/>
      <c r="L109" s="85">
        <v>0.5</v>
      </c>
      <c r="M109" s="25">
        <f t="shared" si="9"/>
        <v>1</v>
      </c>
      <c r="N109" s="87" t="s">
        <v>340</v>
      </c>
    </row>
    <row r="110" spans="1:14" ht="15.95" customHeight="1" x14ac:dyDescent="0.25">
      <c r="A110" s="12" t="s">
        <v>109</v>
      </c>
      <c r="B110" s="88" t="s">
        <v>172</v>
      </c>
      <c r="C110" s="81"/>
      <c r="D110" s="81"/>
      <c r="E110" s="81"/>
      <c r="F110" s="81"/>
      <c r="G110" s="80"/>
      <c r="H110" s="64" t="str">
        <f>'11.3'!D101</f>
        <v>Не требуется</v>
      </c>
      <c r="I110" s="81"/>
      <c r="J110" s="64">
        <f>IF(B110="Да, опубликована",4,IF(B110="Да, опубликована, за исключением сведений о принятых решениях и мерах по устранению выявленных нарушений",2,0))</f>
        <v>0</v>
      </c>
      <c r="K110" s="85"/>
      <c r="L110" s="85"/>
      <c r="M110" s="25">
        <f t="shared" si="9"/>
        <v>0</v>
      </c>
      <c r="N110" s="87" t="s">
        <v>341</v>
      </c>
    </row>
    <row r="112" spans="1:14" x14ac:dyDescent="0.25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6"/>
    </row>
    <row r="116" spans="1:13" x14ac:dyDescent="0.25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6"/>
    </row>
    <row r="119" spans="1:13" x14ac:dyDescent="0.25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6"/>
    </row>
    <row r="123" spans="1:13" x14ac:dyDescent="0.25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6"/>
    </row>
  </sheetData>
  <autoFilter ref="A17:N17"/>
  <mergeCells count="23">
    <mergeCell ref="M10:M16"/>
    <mergeCell ref="A8:N8"/>
    <mergeCell ref="A9:A16"/>
    <mergeCell ref="G9:G16"/>
    <mergeCell ref="I9:I16"/>
    <mergeCell ref="J9:M9"/>
    <mergeCell ref="N9:N16"/>
    <mergeCell ref="J10:J16"/>
    <mergeCell ref="K10:K16"/>
    <mergeCell ref="L10:L16"/>
    <mergeCell ref="C9:F9"/>
    <mergeCell ref="C10:C16"/>
    <mergeCell ref="D10:D16"/>
    <mergeCell ref="E10:E16"/>
    <mergeCell ref="F10:F16"/>
    <mergeCell ref="H9:H16"/>
    <mergeCell ref="A7:N7"/>
    <mergeCell ref="A1:N1"/>
    <mergeCell ref="A3:N3"/>
    <mergeCell ref="A4:N4"/>
    <mergeCell ref="A5:N5"/>
    <mergeCell ref="A6:N6"/>
    <mergeCell ref="A2:N2"/>
  </mergeCells>
  <dataValidations count="4">
    <dataValidation type="list" allowBlank="1" showInputMessage="1" showErrorMessage="1" sqref="B17:B110">
      <formula1>$B$10:$B$16</formula1>
    </dataValidation>
    <dataValidation type="list" allowBlank="1" showInputMessage="1" showErrorMessage="1" sqref="L17:L110 K18:K110">
      <mc:AlternateContent xmlns:x12ac="http://schemas.microsoft.com/office/spreadsheetml/2011/1/ac" xmlns:mc="http://schemas.openxmlformats.org/markup-compatibility/2006">
        <mc:Choice Requires="x12ac">
          <x12ac:list>"0,5"</x12ac:list>
        </mc:Choice>
        <mc:Fallback>
          <formula1>"0,5"</formula1>
        </mc:Fallback>
      </mc:AlternateContent>
    </dataValidation>
    <dataValidation type="list" allowBlank="1" showInputMessage="1" showErrorMessage="1" sqref="H17">
      <formula1>$A$4:$A$12</formula1>
    </dataValidation>
    <dataValidation type="list" allowBlank="1" showInputMessage="1" showErrorMessage="1" sqref="C17:G17">
      <formula1>#REF!</formula1>
    </dataValidation>
  </dataValidations>
  <hyperlinks>
    <hyperlink ref="N43" r:id="rId1"/>
    <hyperlink ref="N77" r:id="rId2"/>
    <hyperlink ref="N68" r:id="rId3"/>
    <hyperlink ref="N73" r:id="rId4"/>
    <hyperlink ref="N96" r:id="rId5"/>
    <hyperlink ref="N97" r:id="rId6"/>
    <hyperlink ref="N62" r:id="rId7"/>
    <hyperlink ref="N51" r:id="rId8"/>
    <hyperlink ref="N82" r:id="rId9"/>
    <hyperlink ref="N32" r:id="rId10"/>
    <hyperlink ref="N18" r:id="rId11"/>
  </hyperlinks>
  <pageMargins left="0.70866141732283472" right="0.70866141732283472" top="0.74803149606299213" bottom="0.74803149606299213" header="0.31496062992125984" footer="0.31496062992125984"/>
  <pageSetup paperSize="9" scale="50" fitToHeight="3" orientation="landscape" r:id="rId12"/>
  <headerFooter>
    <oddFooter>&amp;C&amp;"Times New Roman,обычный"&amp;8&amp;P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10</vt:i4>
      </vt:variant>
    </vt:vector>
  </HeadingPairs>
  <TitlesOfParts>
    <vt:vector size="17" baseType="lpstr">
      <vt:lpstr>Рейтинг (раздел 11)</vt:lpstr>
      <vt:lpstr> Оценка (раздел 11)</vt:lpstr>
      <vt:lpstr>Методика (раздел 11)</vt:lpstr>
      <vt:lpstr>11.1</vt:lpstr>
      <vt:lpstr>11.2</vt:lpstr>
      <vt:lpstr>11.3</vt:lpstr>
      <vt:lpstr>11.4</vt:lpstr>
      <vt:lpstr>' Оценка (раздел 11)'!Заголовки_для_печати</vt:lpstr>
      <vt:lpstr>'11.1'!Заголовки_для_печати</vt:lpstr>
      <vt:lpstr>'11.2'!Заголовки_для_печати</vt:lpstr>
      <vt:lpstr>'11.3'!Заголовки_для_печати</vt:lpstr>
      <vt:lpstr>'11.4'!Заголовки_для_печати</vt:lpstr>
      <vt:lpstr>'Рейтинг (раздел 11)'!Заголовки_для_печати</vt:lpstr>
      <vt:lpstr>'11.1'!Область_печати</vt:lpstr>
      <vt:lpstr>'11.2'!Область_печати</vt:lpstr>
      <vt:lpstr>'11.3'!Область_печати</vt:lpstr>
      <vt:lpstr>'11.4'!Область_печати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Голованова Наталия Владимировна</cp:lastModifiedBy>
  <cp:lastPrinted>2015-11-16T13:02:24Z</cp:lastPrinted>
  <dcterms:created xsi:type="dcterms:W3CDTF">2014-03-12T05:40:39Z</dcterms:created>
  <dcterms:modified xsi:type="dcterms:W3CDTF">2015-11-17T11:06:00Z</dcterms:modified>
</cp:coreProperties>
</file>