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ейтинг\Рейтинг\2019\Мониторинг\Рейтинг 2019\"/>
    </mc:Choice>
  </mc:AlternateContent>
  <xr:revisionPtr revIDLastSave="0" documentId="13_ncr:1_{D12B24CE-B7E3-46B4-BF82-D5A269747B5C}" xr6:coauthVersionLast="44" xr6:coauthVersionMax="44" xr10:uidLastSave="{00000000-0000-0000-0000-000000000000}"/>
  <bookViews>
    <workbookView xWindow="-110" yWindow="-110" windowWidth="19420" windowHeight="10420" activeTab="2" xr2:uid="{00000000-000D-0000-FFFF-FFFF00000000}"/>
  </bookViews>
  <sheets>
    <sheet name="Рейтинг (раздел 7)" sheetId="18" r:id="rId1"/>
    <sheet name="Оценка (раздел 7)" sheetId="2" r:id="rId2"/>
    <sheet name="Методика" sheetId="3" r:id="rId3"/>
    <sheet name="7.1" sheetId="4" r:id="rId4"/>
    <sheet name="7.2" sheetId="5" r:id="rId5"/>
    <sheet name="7.3" sheetId="15" r:id="rId6"/>
    <sheet name="7.4" sheetId="16" r:id="rId7"/>
  </sheets>
  <definedNames>
    <definedName name="_Toc262689" localSheetId="2">Методика!$B$4</definedName>
    <definedName name="_Toc510692585" localSheetId="2">Методика!#REF!</definedName>
    <definedName name="_xlnm._FilterDatabase" localSheetId="3" hidden="1">'7.1'!$A$6:$H$98</definedName>
    <definedName name="_xlnm._FilterDatabase" localSheetId="4" hidden="1">'7.2'!$A$6:$H$6</definedName>
    <definedName name="_xlnm._FilterDatabase" localSheetId="5" hidden="1">'7.3'!$A$7:$R$101</definedName>
    <definedName name="_xlnm._FilterDatabase" localSheetId="6" hidden="1">'7.4'!$A$7:$R$101</definedName>
    <definedName name="_xlnm.Print_Titles" localSheetId="3">'7.1'!$3:$5</definedName>
    <definedName name="_xlnm.Print_Titles" localSheetId="4">'7.2'!$3:$5</definedName>
    <definedName name="_xlnm.Print_Titles" localSheetId="5">'7.3'!$3:$6</definedName>
    <definedName name="_xlnm.Print_Titles" localSheetId="6">'7.4'!$3:$6</definedName>
    <definedName name="_xlnm.Print_Titles" localSheetId="1">'Оценка (раздел 7)'!$3:$3</definedName>
    <definedName name="_xlnm.Print_Titles" localSheetId="0">'Рейтинг (раздел 7)'!$3:$3</definedName>
    <definedName name="_xlnm.Print_Area" localSheetId="3">'7.1'!$A$1:$H$98</definedName>
    <definedName name="_xlnm.Print_Area" localSheetId="4">'7.2'!$A$1:$H$98</definedName>
    <definedName name="_xlnm.Print_Area" localSheetId="5">'7.3'!$A$1:$R$101</definedName>
    <definedName name="_xlnm.Print_Area" localSheetId="6">'7.4'!$A$1:$R$101</definedName>
    <definedName name="_xlnm.Print_Area" localSheetId="2">Методика!$A$1:$E$3</definedName>
    <definedName name="_xlnm.Print_Area" localSheetId="1">'Оценка (раздел 7)'!$A$1:$G$98</definedName>
    <definedName name="_xlnm.Print_Area" localSheetId="0">'Рейтинг (раздел 7)'!$A$1:$G$95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8" l="1"/>
  <c r="C84" i="16" l="1"/>
  <c r="C79" i="16"/>
  <c r="B79" i="16" s="1"/>
  <c r="C74" i="16"/>
  <c r="B74" i="16" s="1"/>
  <c r="C67" i="16"/>
  <c r="C35" i="16"/>
  <c r="C31" i="16"/>
  <c r="B31" i="16" s="1"/>
  <c r="C29" i="16"/>
  <c r="B29" i="16" s="1"/>
  <c r="C84" i="15"/>
  <c r="B84" i="15" s="1"/>
  <c r="C79" i="15"/>
  <c r="C74" i="15"/>
  <c r="C67" i="15"/>
  <c r="C35" i="15"/>
  <c r="B35" i="15" s="1"/>
  <c r="C31" i="15"/>
  <c r="B31" i="15" s="1"/>
  <c r="C29" i="15"/>
  <c r="B29" i="15" s="1"/>
  <c r="B35" i="16"/>
  <c r="B67" i="16"/>
  <c r="B84" i="16"/>
  <c r="G9" i="16"/>
  <c r="C9" i="16" s="1"/>
  <c r="B9" i="16" s="1"/>
  <c r="G10" i="16"/>
  <c r="C10" i="16" s="1"/>
  <c r="B10" i="16" s="1"/>
  <c r="G11" i="16"/>
  <c r="C11" i="16" s="1"/>
  <c r="B11" i="16" s="1"/>
  <c r="G12" i="16"/>
  <c r="C12" i="16" s="1"/>
  <c r="B12" i="16" s="1"/>
  <c r="G13" i="16"/>
  <c r="C13" i="16" s="1"/>
  <c r="B13" i="16" s="1"/>
  <c r="G14" i="16"/>
  <c r="C14" i="16" s="1"/>
  <c r="B14" i="16" s="1"/>
  <c r="G15" i="16"/>
  <c r="C15" i="16" s="1"/>
  <c r="B15" i="16" s="1"/>
  <c r="G16" i="16"/>
  <c r="C16" i="16" s="1"/>
  <c r="B16" i="16" s="1"/>
  <c r="G17" i="16"/>
  <c r="C17" i="16" s="1"/>
  <c r="B17" i="16" s="1"/>
  <c r="G18" i="16"/>
  <c r="C18" i="16" s="1"/>
  <c r="B18" i="16" s="1"/>
  <c r="G19" i="16"/>
  <c r="C19" i="16" s="1"/>
  <c r="B19" i="16" s="1"/>
  <c r="G20" i="16"/>
  <c r="C20" i="16" s="1"/>
  <c r="B20" i="16" s="1"/>
  <c r="G21" i="16"/>
  <c r="C21" i="16" s="1"/>
  <c r="B21" i="16" s="1"/>
  <c r="G22" i="16"/>
  <c r="C22" i="16" s="1"/>
  <c r="B22" i="16" s="1"/>
  <c r="G23" i="16"/>
  <c r="C23" i="16" s="1"/>
  <c r="B23" i="16" s="1"/>
  <c r="G24" i="16"/>
  <c r="C24" i="16" s="1"/>
  <c r="B24" i="16" s="1"/>
  <c r="G25" i="16"/>
  <c r="C25" i="16" s="1"/>
  <c r="B25" i="16" s="1"/>
  <c r="G27" i="16"/>
  <c r="C27" i="16" s="1"/>
  <c r="B27" i="16" s="1"/>
  <c r="G28" i="16"/>
  <c r="C28" i="16" s="1"/>
  <c r="B28" i="16" s="1"/>
  <c r="G30" i="16"/>
  <c r="C30" i="16" s="1"/>
  <c r="B30" i="16" s="1"/>
  <c r="G32" i="16"/>
  <c r="C32" i="16" s="1"/>
  <c r="B32" i="16" s="1"/>
  <c r="G33" i="16"/>
  <c r="C33" i="16" s="1"/>
  <c r="B33" i="16" s="1"/>
  <c r="G34" i="16"/>
  <c r="C34" i="16" s="1"/>
  <c r="B34" i="16" s="1"/>
  <c r="G36" i="16"/>
  <c r="C36" i="16" s="1"/>
  <c r="B36" i="16" s="1"/>
  <c r="G37" i="16"/>
  <c r="C37" i="16" s="1"/>
  <c r="B37" i="16" s="1"/>
  <c r="G39" i="16"/>
  <c r="C39" i="16" s="1"/>
  <c r="B39" i="16" s="1"/>
  <c r="G40" i="16"/>
  <c r="C40" i="16" s="1"/>
  <c r="B40" i="16" s="1"/>
  <c r="G41" i="16"/>
  <c r="C41" i="16" s="1"/>
  <c r="B41" i="16" s="1"/>
  <c r="G42" i="16"/>
  <c r="C42" i="16" s="1"/>
  <c r="B42" i="16" s="1"/>
  <c r="G43" i="16"/>
  <c r="C43" i="16" s="1"/>
  <c r="B43" i="16" s="1"/>
  <c r="G44" i="16"/>
  <c r="C44" i="16" s="1"/>
  <c r="B44" i="16" s="1"/>
  <c r="G45" i="16"/>
  <c r="C45" i="16" s="1"/>
  <c r="B45" i="16" s="1"/>
  <c r="G46" i="16"/>
  <c r="C46" i="16" s="1"/>
  <c r="B46" i="16" s="1"/>
  <c r="G48" i="16"/>
  <c r="C48" i="16" s="1"/>
  <c r="B48" i="16" s="1"/>
  <c r="G49" i="16"/>
  <c r="C49" i="16" s="1"/>
  <c r="B49" i="16" s="1"/>
  <c r="G50" i="16"/>
  <c r="C50" i="16" s="1"/>
  <c r="B50" i="16" s="1"/>
  <c r="G51" i="16"/>
  <c r="C51" i="16" s="1"/>
  <c r="B51" i="16" s="1"/>
  <c r="G52" i="16"/>
  <c r="C52" i="16" s="1"/>
  <c r="B52" i="16" s="1"/>
  <c r="G53" i="16"/>
  <c r="C53" i="16" s="1"/>
  <c r="B53" i="16" s="1"/>
  <c r="G54" i="16"/>
  <c r="C54" i="16" s="1"/>
  <c r="B54" i="16" s="1"/>
  <c r="G56" i="16"/>
  <c r="C56" i="16" s="1"/>
  <c r="B56" i="16" s="1"/>
  <c r="G57" i="16"/>
  <c r="C57" i="16" s="1"/>
  <c r="B57" i="16" s="1"/>
  <c r="G58" i="16"/>
  <c r="C58" i="16" s="1"/>
  <c r="B58" i="16" s="1"/>
  <c r="G59" i="16"/>
  <c r="C59" i="16" s="1"/>
  <c r="B59" i="16" s="1"/>
  <c r="G60" i="16"/>
  <c r="C60" i="16" s="1"/>
  <c r="B60" i="16" s="1"/>
  <c r="G61" i="16"/>
  <c r="C61" i="16" s="1"/>
  <c r="B61" i="16" s="1"/>
  <c r="G62" i="16"/>
  <c r="C62" i="16" s="1"/>
  <c r="B62" i="16" s="1"/>
  <c r="G63" i="16"/>
  <c r="C63" i="16" s="1"/>
  <c r="B63" i="16" s="1"/>
  <c r="G64" i="16"/>
  <c r="C64" i="16" s="1"/>
  <c r="B64" i="16" s="1"/>
  <c r="G65" i="16"/>
  <c r="C65" i="16" s="1"/>
  <c r="B65" i="16" s="1"/>
  <c r="G66" i="16"/>
  <c r="C66" i="16" s="1"/>
  <c r="B66" i="16" s="1"/>
  <c r="G68" i="16"/>
  <c r="C68" i="16" s="1"/>
  <c r="B68" i="16" s="1"/>
  <c r="G69" i="16"/>
  <c r="C69" i="16" s="1"/>
  <c r="B69" i="16" s="1"/>
  <c r="G71" i="16"/>
  <c r="C71" i="16" s="1"/>
  <c r="B71" i="16" s="1"/>
  <c r="G72" i="16"/>
  <c r="C72" i="16" s="1"/>
  <c r="B72" i="16" s="1"/>
  <c r="G73" i="16"/>
  <c r="C73" i="16" s="1"/>
  <c r="B73" i="16" s="1"/>
  <c r="G75" i="16"/>
  <c r="C75" i="16" s="1"/>
  <c r="B75" i="16" s="1"/>
  <c r="G76" i="16"/>
  <c r="C76" i="16" s="1"/>
  <c r="B76" i="16" s="1"/>
  <c r="G78" i="16"/>
  <c r="C78" i="16" s="1"/>
  <c r="B78" i="16" s="1"/>
  <c r="G80" i="16"/>
  <c r="C80" i="16" s="1"/>
  <c r="B80" i="16" s="1"/>
  <c r="G81" i="16"/>
  <c r="C81" i="16" s="1"/>
  <c r="B81" i="16" s="1"/>
  <c r="G82" i="16"/>
  <c r="C82" i="16" s="1"/>
  <c r="B82" i="16" s="1"/>
  <c r="G83" i="16"/>
  <c r="C83" i="16" s="1"/>
  <c r="B83" i="16" s="1"/>
  <c r="G85" i="16"/>
  <c r="C85" i="16" s="1"/>
  <c r="B85" i="16" s="1"/>
  <c r="G86" i="16"/>
  <c r="C86" i="16" s="1"/>
  <c r="B86" i="16" s="1"/>
  <c r="G87" i="16"/>
  <c r="C87" i="16" s="1"/>
  <c r="B87" i="16" s="1"/>
  <c r="G89" i="16"/>
  <c r="C89" i="16" s="1"/>
  <c r="B89" i="16" s="1"/>
  <c r="G90" i="16"/>
  <c r="C90" i="16" s="1"/>
  <c r="B90" i="16" s="1"/>
  <c r="G91" i="16"/>
  <c r="C91" i="16" s="1"/>
  <c r="B91" i="16" s="1"/>
  <c r="G92" i="16"/>
  <c r="C92" i="16" s="1"/>
  <c r="B92" i="16" s="1"/>
  <c r="G93" i="16"/>
  <c r="C93" i="16" s="1"/>
  <c r="B93" i="16" s="1"/>
  <c r="G94" i="16"/>
  <c r="C94" i="16" s="1"/>
  <c r="B94" i="16" s="1"/>
  <c r="G95" i="16"/>
  <c r="C95" i="16" s="1"/>
  <c r="B95" i="16" s="1"/>
  <c r="G96" i="16"/>
  <c r="C96" i="16" s="1"/>
  <c r="B96" i="16" s="1"/>
  <c r="G97" i="16"/>
  <c r="C97" i="16" s="1"/>
  <c r="B97" i="16" s="1"/>
  <c r="G98" i="16"/>
  <c r="C98" i="16" s="1"/>
  <c r="B98" i="16" s="1"/>
  <c r="G99" i="16"/>
  <c r="C99" i="16" s="1"/>
  <c r="B99" i="16" s="1"/>
  <c r="G8" i="16"/>
  <c r="C8" i="16" s="1"/>
  <c r="B8" i="16" s="1"/>
  <c r="G8" i="15"/>
  <c r="C8" i="15" s="1"/>
  <c r="B8" i="15" s="1"/>
  <c r="B67" i="15"/>
  <c r="B74" i="15"/>
  <c r="B79" i="15"/>
  <c r="C88" i="15"/>
  <c r="B88" i="15" s="1"/>
  <c r="G9" i="15" l="1"/>
  <c r="C9" i="15" s="1"/>
  <c r="B9" i="15" s="1"/>
  <c r="G10" i="15"/>
  <c r="C10" i="15" s="1"/>
  <c r="B10" i="15" s="1"/>
  <c r="G11" i="15"/>
  <c r="C11" i="15" s="1"/>
  <c r="B11" i="15" s="1"/>
  <c r="G12" i="15"/>
  <c r="C12" i="15" s="1"/>
  <c r="B12" i="15" s="1"/>
  <c r="G13" i="15"/>
  <c r="C13" i="15" s="1"/>
  <c r="B13" i="15" s="1"/>
  <c r="G14" i="15"/>
  <c r="C14" i="15" s="1"/>
  <c r="B14" i="15" s="1"/>
  <c r="G15" i="15"/>
  <c r="C15" i="15" s="1"/>
  <c r="B15" i="15" s="1"/>
  <c r="G16" i="15"/>
  <c r="C16" i="15" s="1"/>
  <c r="B16" i="15" s="1"/>
  <c r="G17" i="15"/>
  <c r="C17" i="15" s="1"/>
  <c r="B17" i="15" s="1"/>
  <c r="G18" i="15"/>
  <c r="C18" i="15" s="1"/>
  <c r="B18" i="15" s="1"/>
  <c r="G19" i="15"/>
  <c r="C19" i="15" s="1"/>
  <c r="B19" i="15" s="1"/>
  <c r="G20" i="15"/>
  <c r="C20" i="15" s="1"/>
  <c r="B20" i="15" s="1"/>
  <c r="G21" i="15"/>
  <c r="C21" i="15" s="1"/>
  <c r="B21" i="15" s="1"/>
  <c r="G22" i="15"/>
  <c r="C22" i="15" s="1"/>
  <c r="B22" i="15" s="1"/>
  <c r="G23" i="15"/>
  <c r="C23" i="15" s="1"/>
  <c r="B23" i="15" s="1"/>
  <c r="G24" i="15"/>
  <c r="C24" i="15" s="1"/>
  <c r="B24" i="15" s="1"/>
  <c r="G25" i="15"/>
  <c r="C25" i="15" s="1"/>
  <c r="B25" i="15" s="1"/>
  <c r="G27" i="15"/>
  <c r="C27" i="15" s="1"/>
  <c r="B27" i="15" s="1"/>
  <c r="G28" i="15"/>
  <c r="C28" i="15" s="1"/>
  <c r="B28" i="15" s="1"/>
  <c r="G30" i="15"/>
  <c r="C30" i="15" s="1"/>
  <c r="B30" i="15" s="1"/>
  <c r="G32" i="15"/>
  <c r="C32" i="15" s="1"/>
  <c r="B32" i="15" s="1"/>
  <c r="G33" i="15"/>
  <c r="C33" i="15" s="1"/>
  <c r="B33" i="15" s="1"/>
  <c r="G34" i="15"/>
  <c r="C34" i="15" s="1"/>
  <c r="B34" i="15" s="1"/>
  <c r="G36" i="15"/>
  <c r="C36" i="15" s="1"/>
  <c r="B36" i="15" s="1"/>
  <c r="G37" i="15"/>
  <c r="C37" i="15" s="1"/>
  <c r="B37" i="15" s="1"/>
  <c r="G39" i="15"/>
  <c r="C39" i="15" s="1"/>
  <c r="B39" i="15" s="1"/>
  <c r="G40" i="15"/>
  <c r="C40" i="15" s="1"/>
  <c r="B40" i="15" s="1"/>
  <c r="G41" i="15"/>
  <c r="C41" i="15" s="1"/>
  <c r="B41" i="15" s="1"/>
  <c r="G42" i="15"/>
  <c r="C42" i="15" s="1"/>
  <c r="B42" i="15" s="1"/>
  <c r="G43" i="15"/>
  <c r="C43" i="15" s="1"/>
  <c r="B43" i="15" s="1"/>
  <c r="G44" i="15"/>
  <c r="C44" i="15" s="1"/>
  <c r="B44" i="15" s="1"/>
  <c r="G45" i="15"/>
  <c r="C45" i="15" s="1"/>
  <c r="B45" i="15" s="1"/>
  <c r="G46" i="15"/>
  <c r="C46" i="15" s="1"/>
  <c r="B46" i="15" s="1"/>
  <c r="G48" i="15"/>
  <c r="C48" i="15" s="1"/>
  <c r="B48" i="15" s="1"/>
  <c r="G49" i="15"/>
  <c r="C49" i="15" s="1"/>
  <c r="B49" i="15" s="1"/>
  <c r="G50" i="15"/>
  <c r="C50" i="15" s="1"/>
  <c r="B50" i="15" s="1"/>
  <c r="G51" i="15"/>
  <c r="C51" i="15" s="1"/>
  <c r="B51" i="15" s="1"/>
  <c r="G52" i="15"/>
  <c r="C52" i="15" s="1"/>
  <c r="B52" i="15" s="1"/>
  <c r="G53" i="15"/>
  <c r="C53" i="15" s="1"/>
  <c r="B53" i="15" s="1"/>
  <c r="G54" i="15"/>
  <c r="C54" i="15" s="1"/>
  <c r="B54" i="15" s="1"/>
  <c r="G56" i="15"/>
  <c r="C56" i="15" s="1"/>
  <c r="B56" i="15" s="1"/>
  <c r="G57" i="15"/>
  <c r="C57" i="15" s="1"/>
  <c r="B57" i="15" s="1"/>
  <c r="G58" i="15"/>
  <c r="C58" i="15" s="1"/>
  <c r="B58" i="15" s="1"/>
  <c r="G59" i="15"/>
  <c r="C59" i="15" s="1"/>
  <c r="B59" i="15" s="1"/>
  <c r="G60" i="15"/>
  <c r="C60" i="15" s="1"/>
  <c r="B60" i="15" s="1"/>
  <c r="G61" i="15"/>
  <c r="C61" i="15" s="1"/>
  <c r="B61" i="15" s="1"/>
  <c r="G62" i="15"/>
  <c r="C62" i="15" s="1"/>
  <c r="B62" i="15" s="1"/>
  <c r="G63" i="15"/>
  <c r="C63" i="15" s="1"/>
  <c r="B63" i="15" s="1"/>
  <c r="G64" i="15"/>
  <c r="C64" i="15" s="1"/>
  <c r="B64" i="15" s="1"/>
  <c r="G65" i="15"/>
  <c r="C65" i="15" s="1"/>
  <c r="B65" i="15" s="1"/>
  <c r="G66" i="15"/>
  <c r="C66" i="15" s="1"/>
  <c r="B66" i="15" s="1"/>
  <c r="G68" i="15"/>
  <c r="C68" i="15" s="1"/>
  <c r="B68" i="15" s="1"/>
  <c r="G69" i="15"/>
  <c r="C69" i="15" s="1"/>
  <c r="B69" i="15" s="1"/>
  <c r="G71" i="15"/>
  <c r="C71" i="15" s="1"/>
  <c r="B71" i="15" s="1"/>
  <c r="G72" i="15"/>
  <c r="C72" i="15" s="1"/>
  <c r="B72" i="15" s="1"/>
  <c r="G73" i="15"/>
  <c r="C73" i="15" s="1"/>
  <c r="B73" i="15" s="1"/>
  <c r="G75" i="15"/>
  <c r="C75" i="15" s="1"/>
  <c r="B75" i="15" s="1"/>
  <c r="G76" i="15"/>
  <c r="C76" i="15" s="1"/>
  <c r="B76" i="15" s="1"/>
  <c r="G78" i="15"/>
  <c r="C78" i="15" s="1"/>
  <c r="B78" i="15" s="1"/>
  <c r="G80" i="15"/>
  <c r="C80" i="15" s="1"/>
  <c r="B80" i="15" s="1"/>
  <c r="G81" i="15"/>
  <c r="C81" i="15" s="1"/>
  <c r="B81" i="15" s="1"/>
  <c r="G82" i="15"/>
  <c r="C82" i="15" s="1"/>
  <c r="B82" i="15" s="1"/>
  <c r="G83" i="15"/>
  <c r="C83" i="15" s="1"/>
  <c r="B83" i="15" s="1"/>
  <c r="G85" i="15"/>
  <c r="C85" i="15" s="1"/>
  <c r="B85" i="15" s="1"/>
  <c r="G86" i="15"/>
  <c r="C86" i="15" s="1"/>
  <c r="B86" i="15" s="1"/>
  <c r="G87" i="15"/>
  <c r="C87" i="15" s="1"/>
  <c r="B87" i="15" s="1"/>
  <c r="G89" i="15"/>
  <c r="C89" i="15" s="1"/>
  <c r="B89" i="15" s="1"/>
  <c r="G90" i="15"/>
  <c r="C90" i="15" s="1"/>
  <c r="B90" i="15" s="1"/>
  <c r="G91" i="15"/>
  <c r="C91" i="15" s="1"/>
  <c r="B91" i="15" s="1"/>
  <c r="G92" i="15"/>
  <c r="C92" i="15" s="1"/>
  <c r="B92" i="15" s="1"/>
  <c r="G93" i="15"/>
  <c r="C93" i="15" s="1"/>
  <c r="B93" i="15" s="1"/>
  <c r="G94" i="15"/>
  <c r="C94" i="15" s="1"/>
  <c r="B94" i="15" s="1"/>
  <c r="G95" i="15"/>
  <c r="C95" i="15" s="1"/>
  <c r="B95" i="15" s="1"/>
  <c r="G96" i="15"/>
  <c r="C96" i="15" s="1"/>
  <c r="B96" i="15" s="1"/>
  <c r="G97" i="15"/>
  <c r="C97" i="15" s="1"/>
  <c r="B97" i="15" s="1"/>
  <c r="G98" i="15"/>
  <c r="C98" i="15" s="1"/>
  <c r="B98" i="15" s="1"/>
  <c r="G99" i="15"/>
  <c r="C99" i="15" s="1"/>
  <c r="B99" i="15" s="1"/>
  <c r="K99" i="15" l="1"/>
  <c r="K98" i="15"/>
  <c r="K97" i="15"/>
  <c r="K96" i="15"/>
  <c r="K95" i="15"/>
  <c r="K94" i="15"/>
  <c r="K93" i="15"/>
  <c r="K92" i="15"/>
  <c r="K91" i="15"/>
  <c r="K90" i="15"/>
  <c r="K89" i="15"/>
  <c r="K87" i="15"/>
  <c r="K86" i="15"/>
  <c r="K85" i="15"/>
  <c r="K83" i="15"/>
  <c r="K82" i="15"/>
  <c r="K81" i="15"/>
  <c r="K80" i="15"/>
  <c r="K78" i="15"/>
  <c r="K76" i="15"/>
  <c r="K75" i="15"/>
  <c r="K73" i="15"/>
  <c r="K72" i="15"/>
  <c r="K71" i="15"/>
  <c r="K69" i="15"/>
  <c r="K68" i="15"/>
  <c r="K66" i="15"/>
  <c r="K65" i="15"/>
  <c r="K64" i="15"/>
  <c r="K63" i="15"/>
  <c r="K62" i="15"/>
  <c r="K61" i="15"/>
  <c r="K60" i="15"/>
  <c r="K59" i="15"/>
  <c r="K58" i="15"/>
  <c r="K57" i="15"/>
  <c r="K56" i="15"/>
  <c r="K54" i="15"/>
  <c r="K53" i="15"/>
  <c r="K52" i="15"/>
  <c r="K51" i="15"/>
  <c r="K50" i="15"/>
  <c r="K49" i="15"/>
  <c r="K48" i="15"/>
  <c r="K46" i="15"/>
  <c r="K45" i="15"/>
  <c r="K44" i="15"/>
  <c r="K43" i="15"/>
  <c r="K42" i="15"/>
  <c r="K41" i="15"/>
  <c r="K40" i="15"/>
  <c r="K39" i="15"/>
  <c r="K37" i="15"/>
  <c r="K36" i="15"/>
  <c r="K35" i="15"/>
  <c r="K34" i="15"/>
  <c r="K33" i="15"/>
  <c r="K32" i="15"/>
  <c r="K30" i="15"/>
  <c r="K28" i="15"/>
  <c r="K27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P9" i="15" l="1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7" i="15"/>
  <c r="P28" i="15"/>
  <c r="P29" i="15"/>
  <c r="P30" i="15"/>
  <c r="P32" i="15"/>
  <c r="P33" i="15"/>
  <c r="P34" i="15"/>
  <c r="P36" i="15"/>
  <c r="P37" i="15"/>
  <c r="P39" i="15"/>
  <c r="P40" i="15"/>
  <c r="P41" i="15"/>
  <c r="P42" i="15"/>
  <c r="P43" i="15"/>
  <c r="P44" i="15"/>
  <c r="P45" i="15"/>
  <c r="P46" i="15"/>
  <c r="P48" i="15"/>
  <c r="P49" i="15"/>
  <c r="P50" i="15"/>
  <c r="P51" i="15"/>
  <c r="P52" i="15"/>
  <c r="P53" i="15"/>
  <c r="P54" i="15"/>
  <c r="P56" i="15"/>
  <c r="P57" i="15"/>
  <c r="P58" i="15"/>
  <c r="P59" i="15"/>
  <c r="P60" i="15"/>
  <c r="P61" i="15"/>
  <c r="P62" i="15"/>
  <c r="P63" i="15"/>
  <c r="P64" i="15"/>
  <c r="P65" i="15"/>
  <c r="P66" i="15"/>
  <c r="P67" i="15"/>
  <c r="P68" i="15"/>
  <c r="P69" i="15"/>
  <c r="P71" i="15"/>
  <c r="P72" i="15"/>
  <c r="P73" i="15"/>
  <c r="P74" i="15"/>
  <c r="P75" i="15"/>
  <c r="P76" i="15"/>
  <c r="P78" i="15"/>
  <c r="P79" i="15"/>
  <c r="P80" i="15"/>
  <c r="P81" i="15"/>
  <c r="P82" i="15"/>
  <c r="P83" i="15"/>
  <c r="P85" i="15"/>
  <c r="P86" i="15"/>
  <c r="P87" i="15"/>
  <c r="P89" i="15"/>
  <c r="P90" i="15"/>
  <c r="P91" i="15"/>
  <c r="P93" i="15"/>
  <c r="P94" i="15"/>
  <c r="P95" i="15"/>
  <c r="P96" i="15"/>
  <c r="P97" i="15"/>
  <c r="P98" i="15"/>
  <c r="P99" i="15"/>
  <c r="P8" i="15"/>
  <c r="P73" i="16"/>
  <c r="P9" i="16"/>
  <c r="P10" i="16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27" i="16"/>
  <c r="P28" i="16"/>
  <c r="P29" i="16"/>
  <c r="P30" i="16"/>
  <c r="P33" i="16"/>
  <c r="P34" i="16"/>
  <c r="P36" i="16"/>
  <c r="P37" i="16"/>
  <c r="P39" i="16"/>
  <c r="P40" i="16"/>
  <c r="P41" i="16"/>
  <c r="P42" i="16"/>
  <c r="P43" i="16"/>
  <c r="P44" i="16"/>
  <c r="P45" i="16"/>
  <c r="P46" i="16"/>
  <c r="P48" i="16"/>
  <c r="P49" i="16"/>
  <c r="P50" i="16"/>
  <c r="P51" i="16"/>
  <c r="P52" i="16"/>
  <c r="P53" i="16"/>
  <c r="P54" i="16"/>
  <c r="P56" i="16"/>
  <c r="P57" i="16"/>
  <c r="P58" i="16"/>
  <c r="P59" i="16"/>
  <c r="P60" i="16"/>
  <c r="P61" i="16"/>
  <c r="P62" i="16"/>
  <c r="P63" i="16"/>
  <c r="P64" i="16"/>
  <c r="P65" i="16"/>
  <c r="P66" i="16"/>
  <c r="P67" i="16"/>
  <c r="P68" i="16"/>
  <c r="P69" i="16"/>
  <c r="P71" i="16"/>
  <c r="P72" i="16"/>
  <c r="P74" i="16"/>
  <c r="P75" i="16"/>
  <c r="P76" i="16"/>
  <c r="P78" i="16"/>
  <c r="P79" i="16"/>
  <c r="P80" i="16"/>
  <c r="P81" i="16"/>
  <c r="P82" i="16"/>
  <c r="P83" i="16"/>
  <c r="P85" i="16"/>
  <c r="P86" i="16"/>
  <c r="P87" i="16"/>
  <c r="P89" i="16"/>
  <c r="P90" i="16"/>
  <c r="P91" i="16"/>
  <c r="P93" i="16"/>
  <c r="P94" i="16"/>
  <c r="P95" i="16"/>
  <c r="P96" i="16"/>
  <c r="P98" i="16"/>
  <c r="P99" i="16"/>
  <c r="K78" i="16" l="1"/>
  <c r="K35" i="16" l="1"/>
  <c r="K32" i="16"/>
  <c r="K16" i="16"/>
  <c r="K99" i="16" l="1"/>
  <c r="F99" i="16"/>
  <c r="K98" i="16"/>
  <c r="F98" i="16"/>
  <c r="K97" i="16"/>
  <c r="F97" i="16"/>
  <c r="K96" i="16"/>
  <c r="F96" i="16"/>
  <c r="K95" i="16"/>
  <c r="F95" i="16"/>
  <c r="K94" i="16"/>
  <c r="F94" i="16"/>
  <c r="K93" i="16"/>
  <c r="F93" i="16"/>
  <c r="K92" i="16"/>
  <c r="F92" i="16"/>
  <c r="K91" i="16"/>
  <c r="F91" i="16"/>
  <c r="K90" i="16"/>
  <c r="F90" i="16"/>
  <c r="K89" i="16"/>
  <c r="F89" i="16"/>
  <c r="K87" i="16"/>
  <c r="F87" i="16"/>
  <c r="K86" i="16"/>
  <c r="F86" i="16"/>
  <c r="K85" i="16"/>
  <c r="F85" i="16"/>
  <c r="F84" i="16"/>
  <c r="K83" i="16"/>
  <c r="F83" i="16"/>
  <c r="K82" i="16"/>
  <c r="F82" i="16"/>
  <c r="K81" i="16"/>
  <c r="F81" i="16"/>
  <c r="K80" i="16"/>
  <c r="F80" i="16"/>
  <c r="F79" i="16"/>
  <c r="F78" i="16"/>
  <c r="K76" i="16"/>
  <c r="F76" i="16"/>
  <c r="K75" i="16"/>
  <c r="F75" i="16"/>
  <c r="F74" i="16"/>
  <c r="K73" i="16"/>
  <c r="F73" i="16"/>
  <c r="G80" i="18" s="1"/>
  <c r="K72" i="16"/>
  <c r="F72" i="16"/>
  <c r="K71" i="16"/>
  <c r="F71" i="16"/>
  <c r="K69" i="16"/>
  <c r="F69" i="16"/>
  <c r="K68" i="16"/>
  <c r="F68" i="16"/>
  <c r="F67" i="16"/>
  <c r="K66" i="16"/>
  <c r="F66" i="16"/>
  <c r="K65" i="16"/>
  <c r="F65" i="16"/>
  <c r="K64" i="16"/>
  <c r="F64" i="16"/>
  <c r="K63" i="16"/>
  <c r="F63" i="16"/>
  <c r="K62" i="16"/>
  <c r="F62" i="16"/>
  <c r="K61" i="16"/>
  <c r="F61" i="16"/>
  <c r="K60" i="16"/>
  <c r="F60" i="16"/>
  <c r="K59" i="16"/>
  <c r="F59" i="16"/>
  <c r="K58" i="16"/>
  <c r="F58" i="16"/>
  <c r="K57" i="16"/>
  <c r="F57" i="16"/>
  <c r="K56" i="16"/>
  <c r="F56" i="16"/>
  <c r="K54" i="16"/>
  <c r="F54" i="16"/>
  <c r="K53" i="16"/>
  <c r="F53" i="16"/>
  <c r="K52" i="16"/>
  <c r="F52" i="16"/>
  <c r="K51" i="16"/>
  <c r="F51" i="16"/>
  <c r="K50" i="16"/>
  <c r="F50" i="16"/>
  <c r="K49" i="16"/>
  <c r="F49" i="16"/>
  <c r="K48" i="16"/>
  <c r="F48" i="16"/>
  <c r="K46" i="16"/>
  <c r="F46" i="16"/>
  <c r="K45" i="16"/>
  <c r="F45" i="16"/>
  <c r="K44" i="16"/>
  <c r="F44" i="16"/>
  <c r="K43" i="16"/>
  <c r="F43" i="16"/>
  <c r="K42" i="16"/>
  <c r="F42" i="16"/>
  <c r="K41" i="16"/>
  <c r="F41" i="16"/>
  <c r="K40" i="16"/>
  <c r="F40" i="16"/>
  <c r="K39" i="16"/>
  <c r="F39" i="16"/>
  <c r="K37" i="16"/>
  <c r="F37" i="16"/>
  <c r="K36" i="16"/>
  <c r="F36" i="16"/>
  <c r="F35" i="16"/>
  <c r="K34" i="16"/>
  <c r="F34" i="16"/>
  <c r="K33" i="16"/>
  <c r="F33" i="16"/>
  <c r="F32" i="16"/>
  <c r="F31" i="16"/>
  <c r="K30" i="16"/>
  <c r="F30" i="16"/>
  <c r="F29" i="16"/>
  <c r="K28" i="16"/>
  <c r="F28" i="16"/>
  <c r="K27" i="16"/>
  <c r="F27" i="16"/>
  <c r="K25" i="16"/>
  <c r="F25" i="16"/>
  <c r="K24" i="16"/>
  <c r="F24" i="16"/>
  <c r="K23" i="16"/>
  <c r="F23" i="16"/>
  <c r="K22" i="16"/>
  <c r="F22" i="16"/>
  <c r="K21" i="16"/>
  <c r="F21" i="16"/>
  <c r="K20" i="16"/>
  <c r="F20" i="16"/>
  <c r="K19" i="16"/>
  <c r="F19" i="16"/>
  <c r="K18" i="16"/>
  <c r="F18" i="16"/>
  <c r="K17" i="16"/>
  <c r="F17" i="16"/>
  <c r="F16" i="16"/>
  <c r="K15" i="16"/>
  <c r="F15" i="16"/>
  <c r="K14" i="16"/>
  <c r="F14" i="16"/>
  <c r="K13" i="16"/>
  <c r="F13" i="16"/>
  <c r="K12" i="16"/>
  <c r="F12" i="16"/>
  <c r="K11" i="16"/>
  <c r="F11" i="16"/>
  <c r="K10" i="16"/>
  <c r="F10" i="16"/>
  <c r="K9" i="16"/>
  <c r="F9" i="16"/>
  <c r="K8" i="16"/>
  <c r="P8" i="16" s="1"/>
  <c r="F8" i="16"/>
  <c r="F99" i="15"/>
  <c r="F98" i="15"/>
  <c r="F97" i="15"/>
  <c r="F96" i="15"/>
  <c r="F95" i="15"/>
  <c r="F94" i="15"/>
  <c r="F93" i="15"/>
  <c r="F92" i="15"/>
  <c r="F91" i="15"/>
  <c r="F90" i="15"/>
  <c r="F89" i="15"/>
  <c r="F87" i="15"/>
  <c r="F86" i="15"/>
  <c r="F85" i="15"/>
  <c r="F84" i="15"/>
  <c r="F83" i="15"/>
  <c r="F82" i="15"/>
  <c r="F81" i="15"/>
  <c r="F80" i="15"/>
  <c r="F79" i="15"/>
  <c r="F78" i="15"/>
  <c r="F76" i="15"/>
  <c r="F75" i="15"/>
  <c r="F74" i="15"/>
  <c r="F73" i="15"/>
  <c r="F72" i="15"/>
  <c r="F71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4" i="15"/>
  <c r="F53" i="15"/>
  <c r="F52" i="15"/>
  <c r="F51" i="15"/>
  <c r="F50" i="15"/>
  <c r="F49" i="15"/>
  <c r="F48" i="15"/>
  <c r="F46" i="15"/>
  <c r="F45" i="15"/>
  <c r="F44" i="15"/>
  <c r="F43" i="15"/>
  <c r="F42" i="15"/>
  <c r="F41" i="15"/>
  <c r="F40" i="15"/>
  <c r="F39" i="15"/>
  <c r="F37" i="15"/>
  <c r="F36" i="15"/>
  <c r="F35" i="15"/>
  <c r="F34" i="15"/>
  <c r="F33" i="15"/>
  <c r="F32" i="15"/>
  <c r="F31" i="15"/>
  <c r="F30" i="15"/>
  <c r="F29" i="15"/>
  <c r="F28" i="15"/>
  <c r="F27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8" i="2" l="1"/>
  <c r="F7" i="18"/>
  <c r="F20" i="2"/>
  <c r="F10" i="18"/>
  <c r="F29" i="2"/>
  <c r="F12" i="18"/>
  <c r="F42" i="2"/>
  <c r="F51" i="18"/>
  <c r="F51" i="2"/>
  <c r="F91" i="18"/>
  <c r="F64" i="2"/>
  <c r="F58" i="18"/>
  <c r="F78" i="2"/>
  <c r="F61" i="18"/>
  <c r="F86" i="2"/>
  <c r="F82" i="18"/>
  <c r="G7" i="2"/>
  <c r="G24" i="18"/>
  <c r="G11" i="2"/>
  <c r="G69" i="18"/>
  <c r="G32" i="2"/>
  <c r="G28" i="18"/>
  <c r="G68" i="2"/>
  <c r="G60" i="18"/>
  <c r="G73" i="2"/>
  <c r="G33" i="18"/>
  <c r="G86" i="2"/>
  <c r="G82" i="18"/>
  <c r="G91" i="2"/>
  <c r="G87" i="18"/>
  <c r="G93" i="2"/>
  <c r="G66" i="18"/>
  <c r="G95" i="2"/>
  <c r="G84" i="18"/>
  <c r="G97" i="2"/>
  <c r="G22" i="18"/>
  <c r="F9" i="2"/>
  <c r="F25" i="18"/>
  <c r="F13" i="2"/>
  <c r="F38" i="18"/>
  <c r="F17" i="2"/>
  <c r="F71" i="18"/>
  <c r="F21" i="2"/>
  <c r="F44" i="18"/>
  <c r="F26" i="2"/>
  <c r="F45" i="18"/>
  <c r="F30" i="2"/>
  <c r="F89" i="18"/>
  <c r="F34" i="2"/>
  <c r="F95" i="18"/>
  <c r="F39" i="2"/>
  <c r="F49" i="18"/>
  <c r="F43" i="2"/>
  <c r="F73" i="18"/>
  <c r="F48" i="2"/>
  <c r="F74" i="18"/>
  <c r="F52" i="2"/>
  <c r="F86" i="18"/>
  <c r="F57" i="2"/>
  <c r="F78" i="18"/>
  <c r="F61" i="2"/>
  <c r="F79" i="18"/>
  <c r="F65" i="2"/>
  <c r="F59" i="18"/>
  <c r="F70" i="2"/>
  <c r="F93" i="18"/>
  <c r="F74" i="2"/>
  <c r="F34" i="18"/>
  <c r="F79" i="2"/>
  <c r="F62" i="18"/>
  <c r="F83" i="2"/>
  <c r="F94" i="18"/>
  <c r="F88" i="2"/>
  <c r="F83" i="18"/>
  <c r="F92" i="2"/>
  <c r="F65" i="18"/>
  <c r="F96" i="2"/>
  <c r="F21" i="18"/>
  <c r="G16" i="2"/>
  <c r="G8" i="18"/>
  <c r="G18" i="2"/>
  <c r="G9" i="18"/>
  <c r="G20" i="2"/>
  <c r="G10" i="18"/>
  <c r="G22" i="2"/>
  <c r="G26" i="18"/>
  <c r="G24" i="2"/>
  <c r="G27" i="18"/>
  <c r="G27" i="2"/>
  <c r="G46" i="18"/>
  <c r="G35" i="2"/>
  <c r="G48" i="18"/>
  <c r="G38" i="2"/>
  <c r="G13" i="18"/>
  <c r="G40" i="2"/>
  <c r="G50" i="18"/>
  <c r="G42" i="2"/>
  <c r="G51" i="18"/>
  <c r="G44" i="2"/>
  <c r="G90" i="18"/>
  <c r="G47" i="2"/>
  <c r="G53" i="18"/>
  <c r="G49" i="2"/>
  <c r="G54" i="18"/>
  <c r="G51" i="2"/>
  <c r="G91" i="18"/>
  <c r="G53" i="2"/>
  <c r="G30" i="18"/>
  <c r="G56" i="2"/>
  <c r="G77" i="18"/>
  <c r="G58" i="2"/>
  <c r="G55" i="18"/>
  <c r="G60" i="2"/>
  <c r="G15" i="18"/>
  <c r="G62" i="2"/>
  <c r="G31" i="18"/>
  <c r="G64" i="2"/>
  <c r="G58" i="18"/>
  <c r="G66" i="2"/>
  <c r="G92" i="18"/>
  <c r="G74" i="2"/>
  <c r="G34" i="18"/>
  <c r="G77" i="2"/>
  <c r="G35" i="18"/>
  <c r="G80" i="2"/>
  <c r="G63" i="18"/>
  <c r="G82" i="2"/>
  <c r="G64" i="18"/>
  <c r="F12" i="2"/>
  <c r="F43" i="18"/>
  <c r="F33" i="2"/>
  <c r="F40" i="18"/>
  <c r="F56" i="2"/>
  <c r="F77" i="18"/>
  <c r="F73" i="2"/>
  <c r="F33" i="18"/>
  <c r="F91" i="2"/>
  <c r="F87" i="18"/>
  <c r="G13" i="2"/>
  <c r="G38" i="18"/>
  <c r="G29" i="2"/>
  <c r="G12" i="18"/>
  <c r="G84" i="2"/>
  <c r="G18" i="18"/>
  <c r="F10" i="2"/>
  <c r="F42" i="18"/>
  <c r="F22" i="2"/>
  <c r="F26" i="18"/>
  <c r="F35" i="2"/>
  <c r="F48" i="18"/>
  <c r="F44" i="2"/>
  <c r="F90" i="18"/>
  <c r="F58" i="2"/>
  <c r="F55" i="18"/>
  <c r="F66" i="2"/>
  <c r="F92" i="18"/>
  <c r="F75" i="2"/>
  <c r="F17" i="18"/>
  <c r="F84" i="2"/>
  <c r="F18" i="18"/>
  <c r="F89" i="2"/>
  <c r="F36" i="18"/>
  <c r="F93" i="2"/>
  <c r="F66" i="18"/>
  <c r="F97" i="2"/>
  <c r="F22" i="18"/>
  <c r="G8" i="2"/>
  <c r="G7" i="18"/>
  <c r="G10" i="2"/>
  <c r="G42" i="18"/>
  <c r="G12" i="2"/>
  <c r="G43" i="18"/>
  <c r="G14" i="2"/>
  <c r="G39" i="18"/>
  <c r="G30" i="2"/>
  <c r="G89" i="18"/>
  <c r="G33" i="2"/>
  <c r="G40" i="18"/>
  <c r="G67" i="2"/>
  <c r="G41" i="18"/>
  <c r="G70" i="2"/>
  <c r="G93" i="18"/>
  <c r="G78" i="2"/>
  <c r="G61" i="18"/>
  <c r="G85" i="2"/>
  <c r="G19" i="18"/>
  <c r="G88" i="2"/>
  <c r="G83" i="18"/>
  <c r="G90" i="2"/>
  <c r="G20" i="18"/>
  <c r="G92" i="2"/>
  <c r="G65" i="18"/>
  <c r="G94" i="2"/>
  <c r="G16" i="18"/>
  <c r="G96" i="2"/>
  <c r="G21" i="18"/>
  <c r="G98" i="2"/>
  <c r="G85" i="18"/>
  <c r="F16" i="2"/>
  <c r="F8" i="18"/>
  <c r="F24" i="2"/>
  <c r="F27" i="18"/>
  <c r="F38" i="2"/>
  <c r="F13" i="18"/>
  <c r="F47" i="2"/>
  <c r="F53" i="18"/>
  <c r="F60" i="2"/>
  <c r="F15" i="18"/>
  <c r="F68" i="2"/>
  <c r="F60" i="18"/>
  <c r="F82" i="2"/>
  <c r="F64" i="18"/>
  <c r="F95" i="2"/>
  <c r="F84" i="18"/>
  <c r="G9" i="2"/>
  <c r="G25" i="18"/>
  <c r="G15" i="2"/>
  <c r="G70" i="18"/>
  <c r="G34" i="2"/>
  <c r="G95" i="18"/>
  <c r="G71" i="2"/>
  <c r="G32" i="18"/>
  <c r="G89" i="2"/>
  <c r="G36" i="18"/>
  <c r="F14" i="2"/>
  <c r="F39" i="18"/>
  <c r="F18" i="2"/>
  <c r="F9" i="18"/>
  <c r="F27" i="2"/>
  <c r="F46" i="18"/>
  <c r="F31" i="2"/>
  <c r="F47" i="18"/>
  <c r="F40" i="2"/>
  <c r="F50" i="18"/>
  <c r="F49" i="2"/>
  <c r="F54" i="18"/>
  <c r="F53" i="2"/>
  <c r="F30" i="18"/>
  <c r="F62" i="2"/>
  <c r="F31" i="18"/>
  <c r="F71" i="2"/>
  <c r="F32" i="18"/>
  <c r="F80" i="2"/>
  <c r="F63" i="18"/>
  <c r="F7" i="2"/>
  <c r="F24" i="18"/>
  <c r="F11" i="2"/>
  <c r="F69" i="18"/>
  <c r="F15" i="2"/>
  <c r="F70" i="18"/>
  <c r="F19" i="2"/>
  <c r="F72" i="18"/>
  <c r="F23" i="2"/>
  <c r="F11" i="18"/>
  <c r="F28" i="2"/>
  <c r="F67" i="18"/>
  <c r="F32" i="2"/>
  <c r="F28" i="18"/>
  <c r="F36" i="2"/>
  <c r="F29" i="18"/>
  <c r="F41" i="2"/>
  <c r="F14" i="18"/>
  <c r="F45" i="2"/>
  <c r="F52" i="18"/>
  <c r="F50" i="2"/>
  <c r="F75" i="18"/>
  <c r="F55" i="2"/>
  <c r="F76" i="18"/>
  <c r="F59" i="2"/>
  <c r="F56" i="18"/>
  <c r="F63" i="2"/>
  <c r="F57" i="18"/>
  <c r="F67" i="2"/>
  <c r="F41" i="18"/>
  <c r="F72" i="2"/>
  <c r="F80" i="18"/>
  <c r="F77" i="2"/>
  <c r="F35" i="18"/>
  <c r="F81" i="2"/>
  <c r="F81" i="18"/>
  <c r="F85" i="2"/>
  <c r="F19" i="18"/>
  <c r="F90" i="2"/>
  <c r="F20" i="18"/>
  <c r="F94" i="2"/>
  <c r="F16" i="18"/>
  <c r="F98" i="2"/>
  <c r="F85" i="18"/>
  <c r="G17" i="2"/>
  <c r="G71" i="18"/>
  <c r="G19" i="2"/>
  <c r="G72" i="18"/>
  <c r="G21" i="2"/>
  <c r="G44" i="18"/>
  <c r="G23" i="2"/>
  <c r="G11" i="18"/>
  <c r="G26" i="2"/>
  <c r="G45" i="18"/>
  <c r="G28" i="2"/>
  <c r="G67" i="18"/>
  <c r="G31" i="2"/>
  <c r="G47" i="18"/>
  <c r="G36" i="2"/>
  <c r="G29" i="18"/>
  <c r="G39" i="2"/>
  <c r="G49" i="18"/>
  <c r="G41" i="2"/>
  <c r="G14" i="18"/>
  <c r="G43" i="2"/>
  <c r="G73" i="18"/>
  <c r="G45" i="2"/>
  <c r="G52" i="18"/>
  <c r="G48" i="2"/>
  <c r="G74" i="18"/>
  <c r="G50" i="2"/>
  <c r="G75" i="18"/>
  <c r="G52" i="2"/>
  <c r="G86" i="18"/>
  <c r="G55" i="2"/>
  <c r="G76" i="18"/>
  <c r="G57" i="2"/>
  <c r="G78" i="18"/>
  <c r="G59" i="2"/>
  <c r="G56" i="18"/>
  <c r="G61" i="2"/>
  <c r="G79" i="18"/>
  <c r="G63" i="2"/>
  <c r="G57" i="18"/>
  <c r="G65" i="2"/>
  <c r="G59" i="18"/>
  <c r="G75" i="2"/>
  <c r="G17" i="18"/>
  <c r="G79" i="2"/>
  <c r="G62" i="18"/>
  <c r="G81" i="2"/>
  <c r="G81" i="18"/>
  <c r="G83" i="2"/>
  <c r="G94" i="18"/>
  <c r="G72" i="2"/>
  <c r="B5" i="5"/>
  <c r="B4" i="5"/>
  <c r="C98" i="4" l="1"/>
  <c r="E98" i="4" s="1"/>
  <c r="D85" i="18" s="1"/>
  <c r="C97" i="4"/>
  <c r="E97" i="4" s="1"/>
  <c r="C96" i="4"/>
  <c r="E96" i="4" s="1"/>
  <c r="C95" i="4"/>
  <c r="E95" i="4" s="1"/>
  <c r="D84" i="18" s="1"/>
  <c r="C94" i="4"/>
  <c r="E94" i="4" s="1"/>
  <c r="D16" i="18" s="1"/>
  <c r="C93" i="4"/>
  <c r="E93" i="4" s="1"/>
  <c r="C92" i="4"/>
  <c r="E92" i="4" s="1"/>
  <c r="D65" i="18" s="1"/>
  <c r="C65" i="18" s="1"/>
  <c r="B65" i="18" s="1"/>
  <c r="C91" i="4"/>
  <c r="E91" i="4" s="1"/>
  <c r="D87" i="18" s="1"/>
  <c r="C90" i="4"/>
  <c r="E90" i="4" s="1"/>
  <c r="D20" i="18" s="1"/>
  <c r="C89" i="4"/>
  <c r="E89" i="4" s="1"/>
  <c r="D36" i="18" s="1"/>
  <c r="C36" i="18" s="1"/>
  <c r="B36" i="18" s="1"/>
  <c r="C88" i="4"/>
  <c r="E88" i="4" s="1"/>
  <c r="D83" i="18" s="1"/>
  <c r="C83" i="18" s="1"/>
  <c r="B83" i="18" s="1"/>
  <c r="C86" i="4"/>
  <c r="E86" i="4" s="1"/>
  <c r="D82" i="18" s="1"/>
  <c r="C85" i="4"/>
  <c r="E85" i="4" s="1"/>
  <c r="D19" i="18" s="1"/>
  <c r="C84" i="4"/>
  <c r="E84" i="4" s="1"/>
  <c r="D18" i="18" s="1"/>
  <c r="C18" i="18" s="1"/>
  <c r="B18" i="18" s="1"/>
  <c r="C83" i="4"/>
  <c r="E83" i="4" s="1"/>
  <c r="D94" i="18" s="1"/>
  <c r="C94" i="18" s="1"/>
  <c r="B94" i="18" s="1"/>
  <c r="C82" i="4"/>
  <c r="E82" i="4" s="1"/>
  <c r="D64" i="18" s="1"/>
  <c r="C81" i="4"/>
  <c r="E81" i="4" s="1"/>
  <c r="D81" i="18" s="1"/>
  <c r="C80" i="4"/>
  <c r="E80" i="4" s="1"/>
  <c r="D63" i="18" s="1"/>
  <c r="C63" i="18" s="1"/>
  <c r="B63" i="18" s="1"/>
  <c r="C79" i="4"/>
  <c r="E79" i="4" s="1"/>
  <c r="D62" i="18" s="1"/>
  <c r="C78" i="4"/>
  <c r="E78" i="4" s="1"/>
  <c r="C77" i="4"/>
  <c r="E77" i="4" s="1"/>
  <c r="D35" i="18" s="1"/>
  <c r="C75" i="4"/>
  <c r="E75" i="4" s="1"/>
  <c r="D17" i="18" s="1"/>
  <c r="C17" i="18" s="1"/>
  <c r="B17" i="18" s="1"/>
  <c r="C74" i="4"/>
  <c r="E74" i="4" s="1"/>
  <c r="D34" i="18" s="1"/>
  <c r="C73" i="4"/>
  <c r="E73" i="4" s="1"/>
  <c r="D33" i="18" s="1"/>
  <c r="C72" i="4"/>
  <c r="E72" i="4" s="1"/>
  <c r="D80" i="18" s="1"/>
  <c r="C71" i="4"/>
  <c r="E71" i="4" s="1"/>
  <c r="C70" i="4"/>
  <c r="E70" i="4" s="1"/>
  <c r="D93" i="18" s="1"/>
  <c r="C68" i="4"/>
  <c r="E68" i="4" s="1"/>
  <c r="C67" i="4"/>
  <c r="E67" i="4" s="1"/>
  <c r="D41" i="18" s="1"/>
  <c r="C66" i="4"/>
  <c r="E66" i="4" s="1"/>
  <c r="D92" i="18" s="1"/>
  <c r="C92" i="18" s="1"/>
  <c r="B92" i="18" s="1"/>
  <c r="C65" i="4"/>
  <c r="E65" i="4" s="1"/>
  <c r="C64" i="4"/>
  <c r="E64" i="4" s="1"/>
  <c r="D58" i="18" s="1"/>
  <c r="C63" i="4"/>
  <c r="E63" i="4" s="1"/>
  <c r="D57" i="18" s="1"/>
  <c r="C57" i="18" s="1"/>
  <c r="B57" i="18" s="1"/>
  <c r="C62" i="4"/>
  <c r="E62" i="4" s="1"/>
  <c r="C61" i="4"/>
  <c r="E61" i="4" s="1"/>
  <c r="D79" i="18" s="1"/>
  <c r="C60" i="4"/>
  <c r="E60" i="4" s="1"/>
  <c r="C59" i="4"/>
  <c r="E59" i="4" s="1"/>
  <c r="D56" i="18" s="1"/>
  <c r="C56" i="18" s="1"/>
  <c r="B56" i="18" s="1"/>
  <c r="C58" i="4"/>
  <c r="E58" i="4" s="1"/>
  <c r="D55" i="18" s="1"/>
  <c r="C55" i="18" s="1"/>
  <c r="B55" i="18" s="1"/>
  <c r="C57" i="4"/>
  <c r="E57" i="4" s="1"/>
  <c r="D78" i="18" s="1"/>
  <c r="C56" i="4"/>
  <c r="E56" i="4" s="1"/>
  <c r="D77" i="18" s="1"/>
  <c r="C55" i="4"/>
  <c r="E55" i="4" s="1"/>
  <c r="D76" i="18" s="1"/>
  <c r="C53" i="4"/>
  <c r="E53" i="4" s="1"/>
  <c r="C52" i="4"/>
  <c r="E52" i="4" s="1"/>
  <c r="D86" i="18" s="1"/>
  <c r="C51" i="4"/>
  <c r="E51" i="4" s="1"/>
  <c r="C50" i="4"/>
  <c r="E50" i="4" s="1"/>
  <c r="D75" i="18" s="1"/>
  <c r="C75" i="18" s="1"/>
  <c r="B75" i="18" s="1"/>
  <c r="C49" i="4"/>
  <c r="E49" i="4" s="1"/>
  <c r="D54" i="18" s="1"/>
  <c r="C54" i="18" s="1"/>
  <c r="B54" i="18" s="1"/>
  <c r="C48" i="4"/>
  <c r="E48" i="4" s="1"/>
  <c r="D74" i="18" s="1"/>
  <c r="C47" i="4"/>
  <c r="E47" i="4" s="1"/>
  <c r="C45" i="4"/>
  <c r="E45" i="4" s="1"/>
  <c r="C44" i="4"/>
  <c r="E44" i="4" s="1"/>
  <c r="D90" i="18" s="1"/>
  <c r="C90" i="18" s="1"/>
  <c r="B90" i="18" s="1"/>
  <c r="C43" i="4"/>
  <c r="E43" i="4" s="1"/>
  <c r="D73" i="18" s="1"/>
  <c r="C42" i="4"/>
  <c r="E42" i="4" s="1"/>
  <c r="D51" i="18" s="1"/>
  <c r="C41" i="4"/>
  <c r="E41" i="4" s="1"/>
  <c r="D14" i="18" s="1"/>
  <c r="C14" i="18" s="1"/>
  <c r="B14" i="18" s="1"/>
  <c r="C40" i="4"/>
  <c r="E40" i="4" s="1"/>
  <c r="C39" i="4"/>
  <c r="E39" i="4" s="1"/>
  <c r="D49" i="18" s="1"/>
  <c r="C38" i="4"/>
  <c r="E38" i="4" s="1"/>
  <c r="D13" i="18" s="1"/>
  <c r="C36" i="4"/>
  <c r="E36" i="4" s="1"/>
  <c r="C35" i="4"/>
  <c r="E35" i="4" s="1"/>
  <c r="D48" i="18" s="1"/>
  <c r="C48" i="18" s="1"/>
  <c r="B48" i="18" s="1"/>
  <c r="C34" i="4"/>
  <c r="E34" i="4" s="1"/>
  <c r="D95" i="18" s="1"/>
  <c r="C33" i="4"/>
  <c r="E33" i="4" s="1"/>
  <c r="D40" i="18" s="1"/>
  <c r="C32" i="4"/>
  <c r="E32" i="4" s="1"/>
  <c r="C31" i="4"/>
  <c r="E31" i="4" s="1"/>
  <c r="D47" i="18" s="1"/>
  <c r="C47" i="18" s="1"/>
  <c r="B47" i="18" s="1"/>
  <c r="C30" i="4"/>
  <c r="E30" i="4" s="1"/>
  <c r="D89" i="18" s="1"/>
  <c r="C29" i="4"/>
  <c r="E29" i="4" s="1"/>
  <c r="C28" i="4"/>
  <c r="E28" i="4" s="1"/>
  <c r="D67" i="18" s="1"/>
  <c r="C67" i="18" s="1"/>
  <c r="B67" i="18" s="1"/>
  <c r="C27" i="4"/>
  <c r="E27" i="4" s="1"/>
  <c r="C26" i="4"/>
  <c r="E26" i="4" s="1"/>
  <c r="D45" i="18" s="1"/>
  <c r="C24" i="4"/>
  <c r="E24" i="4" s="1"/>
  <c r="D27" i="18" s="1"/>
  <c r="C23" i="4"/>
  <c r="E23" i="4" s="1"/>
  <c r="D11" i="18" s="1"/>
  <c r="C11" i="18" s="1"/>
  <c r="B11" i="18" s="1"/>
  <c r="C22" i="4"/>
  <c r="E22" i="4" s="1"/>
  <c r="D26" i="18" s="1"/>
  <c r="C26" i="18" s="1"/>
  <c r="B26" i="18" s="1"/>
  <c r="C21" i="4"/>
  <c r="E21" i="4" s="1"/>
  <c r="C20" i="4"/>
  <c r="E20" i="4" s="1"/>
  <c r="C19" i="4"/>
  <c r="E19" i="4" s="1"/>
  <c r="D72" i="18" s="1"/>
  <c r="C18" i="4"/>
  <c r="E18" i="4" s="1"/>
  <c r="C17" i="4"/>
  <c r="E17" i="4" s="1"/>
  <c r="C16" i="4"/>
  <c r="E16" i="4" s="1"/>
  <c r="D8" i="18" s="1"/>
  <c r="C15" i="4"/>
  <c r="E15" i="4" s="1"/>
  <c r="D70" i="18" s="1"/>
  <c r="C70" i="18" s="1"/>
  <c r="B70" i="18" s="1"/>
  <c r="C14" i="4"/>
  <c r="E14" i="4" s="1"/>
  <c r="D39" i="18" s="1"/>
  <c r="C13" i="4"/>
  <c r="E13" i="4" s="1"/>
  <c r="D38" i="18" s="1"/>
  <c r="C12" i="4"/>
  <c r="E12" i="4" s="1"/>
  <c r="D43" i="18" s="1"/>
  <c r="C11" i="4"/>
  <c r="E11" i="4" s="1"/>
  <c r="D69" i="18" s="1"/>
  <c r="C69" i="18" s="1"/>
  <c r="B69" i="18" s="1"/>
  <c r="C10" i="4"/>
  <c r="E10" i="4" s="1"/>
  <c r="D42" i="18" s="1"/>
  <c r="C42" i="18" s="1"/>
  <c r="B42" i="18" s="1"/>
  <c r="C9" i="4"/>
  <c r="E9" i="4" s="1"/>
  <c r="D25" i="18" s="1"/>
  <c r="C8" i="4"/>
  <c r="E8" i="4" s="1"/>
  <c r="D7" i="18" s="1"/>
  <c r="C7" i="4"/>
  <c r="E7" i="4" s="1"/>
  <c r="D24" i="18" s="1"/>
  <c r="C24" i="18" s="1"/>
  <c r="B24" i="18" s="1"/>
  <c r="C90" i="5"/>
  <c r="F90" i="5" s="1"/>
  <c r="E20" i="18" s="1"/>
  <c r="C88" i="5"/>
  <c r="F88" i="5" s="1"/>
  <c r="E83" i="18" s="1"/>
  <c r="C89" i="5"/>
  <c r="F89" i="5" s="1"/>
  <c r="E36" i="18" s="1"/>
  <c r="C8" i="5"/>
  <c r="F8" i="5" s="1"/>
  <c r="E7" i="18" s="1"/>
  <c r="C9" i="5"/>
  <c r="F9" i="5" s="1"/>
  <c r="E25" i="18" s="1"/>
  <c r="C10" i="5"/>
  <c r="F10" i="5" s="1"/>
  <c r="E42" i="18" s="1"/>
  <c r="C11" i="5"/>
  <c r="F11" i="5" s="1"/>
  <c r="E69" i="18" s="1"/>
  <c r="C12" i="5"/>
  <c r="F12" i="5" s="1"/>
  <c r="E43" i="18" s="1"/>
  <c r="C13" i="5"/>
  <c r="F13" i="5" s="1"/>
  <c r="E38" i="18" s="1"/>
  <c r="C14" i="5"/>
  <c r="F14" i="5" s="1"/>
  <c r="C15" i="5"/>
  <c r="F15" i="5" s="1"/>
  <c r="E70" i="18" s="1"/>
  <c r="C16" i="5"/>
  <c r="F16" i="5" s="1"/>
  <c r="E8" i="18" s="1"/>
  <c r="C17" i="5"/>
  <c r="F17" i="5" s="1"/>
  <c r="E71" i="18" s="1"/>
  <c r="C18" i="5"/>
  <c r="F18" i="5" s="1"/>
  <c r="E9" i="18" s="1"/>
  <c r="C19" i="5"/>
  <c r="F19" i="5" s="1"/>
  <c r="C20" i="5"/>
  <c r="F20" i="5" s="1"/>
  <c r="E10" i="18" s="1"/>
  <c r="C21" i="5"/>
  <c r="F21" i="5" s="1"/>
  <c r="C22" i="5"/>
  <c r="F22" i="5" s="1"/>
  <c r="E26" i="18" s="1"/>
  <c r="C23" i="5"/>
  <c r="F23" i="5" s="1"/>
  <c r="E11" i="18" s="1"/>
  <c r="C24" i="5"/>
  <c r="F24" i="5" s="1"/>
  <c r="E27" i="18" s="1"/>
  <c r="C26" i="5"/>
  <c r="F26" i="5" s="1"/>
  <c r="E45" i="18" s="1"/>
  <c r="C27" i="5"/>
  <c r="F27" i="5" s="1"/>
  <c r="E46" i="18" s="1"/>
  <c r="C28" i="5"/>
  <c r="F28" i="5" s="1"/>
  <c r="E67" i="18" s="1"/>
  <c r="C29" i="5"/>
  <c r="F29" i="5" s="1"/>
  <c r="E12" i="18" s="1"/>
  <c r="C30" i="5"/>
  <c r="F30" i="5" s="1"/>
  <c r="E89" i="18" s="1"/>
  <c r="C31" i="5"/>
  <c r="F31" i="5" s="1"/>
  <c r="E47" i="18" s="1"/>
  <c r="C32" i="5"/>
  <c r="F32" i="5" s="1"/>
  <c r="E28" i="18" s="1"/>
  <c r="C33" i="5"/>
  <c r="F33" i="5" s="1"/>
  <c r="E40" i="18" s="1"/>
  <c r="C34" i="5"/>
  <c r="F34" i="5" s="1"/>
  <c r="E95" i="18" s="1"/>
  <c r="C35" i="5"/>
  <c r="F35" i="5" s="1"/>
  <c r="E48" i="18" s="1"/>
  <c r="C36" i="5"/>
  <c r="F36" i="5" s="1"/>
  <c r="E29" i="18" s="1"/>
  <c r="C38" i="5"/>
  <c r="F38" i="5" s="1"/>
  <c r="E13" i="18" s="1"/>
  <c r="C39" i="5"/>
  <c r="F39" i="5" s="1"/>
  <c r="E49" i="18" s="1"/>
  <c r="C40" i="5"/>
  <c r="F40" i="5" s="1"/>
  <c r="E50" i="18" s="1"/>
  <c r="C41" i="5"/>
  <c r="F41" i="5" s="1"/>
  <c r="E14" i="18" s="1"/>
  <c r="C42" i="5"/>
  <c r="F42" i="5" s="1"/>
  <c r="E51" i="18" s="1"/>
  <c r="C43" i="5"/>
  <c r="F43" i="5" s="1"/>
  <c r="E73" i="18" s="1"/>
  <c r="C44" i="5"/>
  <c r="F44" i="5" s="1"/>
  <c r="E90" i="18" s="1"/>
  <c r="C45" i="5"/>
  <c r="F45" i="5" s="1"/>
  <c r="E52" i="18" s="1"/>
  <c r="C47" i="5"/>
  <c r="F47" i="5" s="1"/>
  <c r="E53" i="18" s="1"/>
  <c r="C48" i="5"/>
  <c r="F48" i="5" s="1"/>
  <c r="E74" i="18" s="1"/>
  <c r="C49" i="5"/>
  <c r="F49" i="5" s="1"/>
  <c r="E54" i="18" s="1"/>
  <c r="C50" i="5"/>
  <c r="F50" i="5" s="1"/>
  <c r="E75" i="18" s="1"/>
  <c r="C51" i="5"/>
  <c r="F51" i="5" s="1"/>
  <c r="E91" i="18" s="1"/>
  <c r="C52" i="5"/>
  <c r="F52" i="5" s="1"/>
  <c r="E86" i="18" s="1"/>
  <c r="C53" i="5"/>
  <c r="F53" i="5" s="1"/>
  <c r="E30" i="18" s="1"/>
  <c r="C55" i="5"/>
  <c r="F55" i="5" s="1"/>
  <c r="C56" i="5"/>
  <c r="F56" i="5" s="1"/>
  <c r="E77" i="18" s="1"/>
  <c r="C57" i="5"/>
  <c r="F57" i="5" s="1"/>
  <c r="E78" i="18" s="1"/>
  <c r="C58" i="5"/>
  <c r="F58" i="5" s="1"/>
  <c r="E55" i="18" s="1"/>
  <c r="C59" i="5"/>
  <c r="F59" i="5" s="1"/>
  <c r="E56" i="18" s="1"/>
  <c r="C60" i="5"/>
  <c r="F60" i="5" s="1"/>
  <c r="E15" i="18" s="1"/>
  <c r="C61" i="5"/>
  <c r="F61" i="5" s="1"/>
  <c r="E79" i="18" s="1"/>
  <c r="C62" i="5"/>
  <c r="F62" i="5" s="1"/>
  <c r="E31" i="18" s="1"/>
  <c r="C63" i="5"/>
  <c r="F63" i="5" s="1"/>
  <c r="E57" i="18" s="1"/>
  <c r="C64" i="5"/>
  <c r="F64" i="5" s="1"/>
  <c r="E58" i="18" s="1"/>
  <c r="C65" i="5"/>
  <c r="F65" i="5" s="1"/>
  <c r="E59" i="18" s="1"/>
  <c r="C66" i="5"/>
  <c r="F66" i="5" s="1"/>
  <c r="E92" i="18" s="1"/>
  <c r="C67" i="5"/>
  <c r="F67" i="5" s="1"/>
  <c r="E41" i="18" s="1"/>
  <c r="C68" i="5"/>
  <c r="F68" i="5" s="1"/>
  <c r="E60" i="18" s="1"/>
  <c r="C70" i="5"/>
  <c r="F70" i="5" s="1"/>
  <c r="C71" i="5"/>
  <c r="F71" i="5" s="1"/>
  <c r="E32" i="18" s="1"/>
  <c r="C72" i="5"/>
  <c r="F72" i="5" s="1"/>
  <c r="C73" i="5"/>
  <c r="F73" i="5" s="1"/>
  <c r="E33" i="18" s="1"/>
  <c r="C74" i="5"/>
  <c r="F74" i="5" s="1"/>
  <c r="E34" i="18" s="1"/>
  <c r="C75" i="5"/>
  <c r="F75" i="5" s="1"/>
  <c r="E17" i="18" s="1"/>
  <c r="C77" i="5"/>
  <c r="F77" i="5" s="1"/>
  <c r="E35" i="18" s="1"/>
  <c r="C78" i="5"/>
  <c r="F78" i="5" s="1"/>
  <c r="E61" i="18" s="1"/>
  <c r="C79" i="5"/>
  <c r="F79" i="5" s="1"/>
  <c r="E62" i="18" s="1"/>
  <c r="C80" i="5"/>
  <c r="F80" i="5" s="1"/>
  <c r="E63" i="18" s="1"/>
  <c r="C81" i="5"/>
  <c r="F81" i="5" s="1"/>
  <c r="E81" i="18" s="1"/>
  <c r="C82" i="5"/>
  <c r="F82" i="5" s="1"/>
  <c r="E64" i="18" s="1"/>
  <c r="C83" i="5"/>
  <c r="F83" i="5" s="1"/>
  <c r="E94" i="18" s="1"/>
  <c r="C84" i="5"/>
  <c r="F84" i="5" s="1"/>
  <c r="E18" i="18" s="1"/>
  <c r="C85" i="5"/>
  <c r="F85" i="5" s="1"/>
  <c r="E19" i="18" s="1"/>
  <c r="C86" i="5"/>
  <c r="F86" i="5" s="1"/>
  <c r="E82" i="18" s="1"/>
  <c r="C91" i="5"/>
  <c r="F91" i="5" s="1"/>
  <c r="E87" i="18" s="1"/>
  <c r="C92" i="5"/>
  <c r="F92" i="5" s="1"/>
  <c r="E65" i="18" s="1"/>
  <c r="C93" i="5"/>
  <c r="F93" i="5" s="1"/>
  <c r="E66" i="18" s="1"/>
  <c r="C94" i="5"/>
  <c r="F94" i="5" s="1"/>
  <c r="E16" i="18" s="1"/>
  <c r="C95" i="5"/>
  <c r="F95" i="5" s="1"/>
  <c r="C96" i="5"/>
  <c r="F96" i="5" s="1"/>
  <c r="E21" i="18" s="1"/>
  <c r="C97" i="5"/>
  <c r="F97" i="5" s="1"/>
  <c r="E22" i="18" s="1"/>
  <c r="C98" i="5"/>
  <c r="F98" i="5" s="1"/>
  <c r="E85" i="18" s="1"/>
  <c r="C7" i="5"/>
  <c r="F7" i="5" s="1"/>
  <c r="E24" i="18" s="1"/>
  <c r="C5" i="2"/>
  <c r="D64" i="2"/>
  <c r="E93" i="2"/>
  <c r="E11" i="2"/>
  <c r="D89" i="2"/>
  <c r="D7" i="2"/>
  <c r="D33" i="2"/>
  <c r="D98" i="2"/>
  <c r="E72" i="2" l="1"/>
  <c r="E80" i="18"/>
  <c r="C72" i="18"/>
  <c r="B72" i="18" s="1"/>
  <c r="D45" i="2"/>
  <c r="D52" i="18"/>
  <c r="C52" i="18" s="1"/>
  <c r="B52" i="18" s="1"/>
  <c r="C41" i="18"/>
  <c r="B41" i="18" s="1"/>
  <c r="C35" i="18"/>
  <c r="B35" i="18" s="1"/>
  <c r="C81" i="18"/>
  <c r="B81" i="18" s="1"/>
  <c r="D97" i="2"/>
  <c r="D22" i="18"/>
  <c r="C22" i="18" s="1"/>
  <c r="B22" i="18" s="1"/>
  <c r="E95" i="2"/>
  <c r="E84" i="18"/>
  <c r="E70" i="2"/>
  <c r="E93" i="18"/>
  <c r="E65" i="2"/>
  <c r="E14" i="2"/>
  <c r="E39" i="18"/>
  <c r="C25" i="18"/>
  <c r="B25" i="18" s="1"/>
  <c r="C38" i="18"/>
  <c r="B38" i="18" s="1"/>
  <c r="D17" i="2"/>
  <c r="D71" i="18"/>
  <c r="C71" i="18" s="1"/>
  <c r="B71" i="18" s="1"/>
  <c r="D21" i="2"/>
  <c r="D44" i="18"/>
  <c r="C44" i="18" s="1"/>
  <c r="B44" i="18" s="1"/>
  <c r="C45" i="18"/>
  <c r="B45" i="18" s="1"/>
  <c r="C89" i="18"/>
  <c r="B89" i="18" s="1"/>
  <c r="C95" i="18"/>
  <c r="B95" i="18" s="1"/>
  <c r="C49" i="18"/>
  <c r="B49" i="18" s="1"/>
  <c r="C73" i="18"/>
  <c r="B73" i="18" s="1"/>
  <c r="C74" i="18"/>
  <c r="B74" i="18" s="1"/>
  <c r="C86" i="18"/>
  <c r="B86" i="18" s="1"/>
  <c r="C78" i="18"/>
  <c r="B78" i="18" s="1"/>
  <c r="C79" i="18"/>
  <c r="B79" i="18" s="1"/>
  <c r="D65" i="2"/>
  <c r="D59" i="18"/>
  <c r="C59" i="18" s="1"/>
  <c r="B59" i="18" s="1"/>
  <c r="C93" i="18"/>
  <c r="B93" i="18" s="1"/>
  <c r="C34" i="18"/>
  <c r="B34" i="18" s="1"/>
  <c r="C62" i="18"/>
  <c r="B62" i="18" s="1"/>
  <c r="C82" i="18"/>
  <c r="B82" i="18" s="1"/>
  <c r="C87" i="18"/>
  <c r="B87" i="18" s="1"/>
  <c r="C84" i="18"/>
  <c r="B84" i="18" s="1"/>
  <c r="E21" i="2"/>
  <c r="E44" i="18"/>
  <c r="C39" i="18"/>
  <c r="B39" i="18" s="1"/>
  <c r="D18" i="2"/>
  <c r="D9" i="18"/>
  <c r="C9" i="18" s="1"/>
  <c r="B9" i="18" s="1"/>
  <c r="D27" i="2"/>
  <c r="D46" i="18"/>
  <c r="C46" i="18" s="1"/>
  <c r="B46" i="18" s="1"/>
  <c r="D40" i="2"/>
  <c r="D50" i="18"/>
  <c r="C50" i="18" s="1"/>
  <c r="B50" i="18" s="1"/>
  <c r="D53" i="2"/>
  <c r="D30" i="18"/>
  <c r="C30" i="18" s="1"/>
  <c r="B30" i="18" s="1"/>
  <c r="D62" i="2"/>
  <c r="D31" i="18"/>
  <c r="C31" i="18" s="1"/>
  <c r="B31" i="18" s="1"/>
  <c r="D71" i="2"/>
  <c r="D32" i="18"/>
  <c r="C32" i="18" s="1"/>
  <c r="B32" i="18" s="1"/>
  <c r="D96" i="2"/>
  <c r="D21" i="18"/>
  <c r="C21" i="18" s="1"/>
  <c r="B21" i="18" s="1"/>
  <c r="D32" i="2"/>
  <c r="D28" i="18"/>
  <c r="C28" i="18" s="1"/>
  <c r="B28" i="18" s="1"/>
  <c r="D36" i="2"/>
  <c r="D29" i="18"/>
  <c r="C29" i="18" s="1"/>
  <c r="B29" i="18" s="1"/>
  <c r="C80" i="18"/>
  <c r="B80" i="18" s="1"/>
  <c r="D93" i="2"/>
  <c r="C93" i="2" s="1"/>
  <c r="B93" i="2" s="1"/>
  <c r="D66" i="18"/>
  <c r="C66" i="18" s="1"/>
  <c r="B66" i="18" s="1"/>
  <c r="E97" i="2"/>
  <c r="E55" i="2"/>
  <c r="E76" i="18"/>
  <c r="C76" i="18" s="1"/>
  <c r="B76" i="18" s="1"/>
  <c r="E19" i="2"/>
  <c r="E72" i="18"/>
  <c r="C7" i="18"/>
  <c r="B7" i="18" s="1"/>
  <c r="C43" i="18"/>
  <c r="B43" i="18" s="1"/>
  <c r="C8" i="18"/>
  <c r="B8" i="18" s="1"/>
  <c r="D20" i="2"/>
  <c r="D10" i="18"/>
  <c r="C10" i="18" s="1"/>
  <c r="B10" i="18" s="1"/>
  <c r="C27" i="18"/>
  <c r="B27" i="18" s="1"/>
  <c r="D29" i="2"/>
  <c r="D12" i="18"/>
  <c r="C12" i="18" s="1"/>
  <c r="B12" i="18" s="1"/>
  <c r="C40" i="18"/>
  <c r="B40" i="18" s="1"/>
  <c r="C13" i="18"/>
  <c r="B13" i="18" s="1"/>
  <c r="C51" i="18"/>
  <c r="B51" i="18" s="1"/>
  <c r="D47" i="2"/>
  <c r="D53" i="18"/>
  <c r="C53" i="18" s="1"/>
  <c r="B53" i="18" s="1"/>
  <c r="D51" i="2"/>
  <c r="D91" i="18"/>
  <c r="C91" i="18" s="1"/>
  <c r="B91" i="18" s="1"/>
  <c r="C77" i="18"/>
  <c r="B77" i="18" s="1"/>
  <c r="D60" i="2"/>
  <c r="D15" i="18"/>
  <c r="C15" i="18" s="1"/>
  <c r="B15" i="18" s="1"/>
  <c r="C58" i="18"/>
  <c r="B58" i="18" s="1"/>
  <c r="D68" i="2"/>
  <c r="D60" i="18"/>
  <c r="C60" i="18" s="1"/>
  <c r="B60" i="18" s="1"/>
  <c r="C33" i="18"/>
  <c r="B33" i="18" s="1"/>
  <c r="D78" i="2"/>
  <c r="D61" i="18"/>
  <c r="C61" i="18" s="1"/>
  <c r="B61" i="18" s="1"/>
  <c r="C64" i="18"/>
  <c r="B64" i="18" s="1"/>
  <c r="C19" i="18"/>
  <c r="B19" i="18" s="1"/>
  <c r="C20" i="18"/>
  <c r="B20" i="18" s="1"/>
  <c r="C16" i="18"/>
  <c r="B16" i="18" s="1"/>
  <c r="C85" i="18"/>
  <c r="B85" i="18" s="1"/>
  <c r="E58" i="2"/>
  <c r="E23" i="2"/>
  <c r="E66" i="2"/>
  <c r="E91" i="2"/>
  <c r="E10" i="2"/>
  <c r="E94" i="2"/>
  <c r="E34" i="2"/>
  <c r="E80" i="2"/>
  <c r="E73" i="2"/>
  <c r="E60" i="2"/>
  <c r="E44" i="2"/>
  <c r="E36" i="2"/>
  <c r="C36" i="2" s="1"/>
  <c r="B36" i="2" s="1"/>
  <c r="E90" i="2"/>
  <c r="E59" i="2"/>
  <c r="E51" i="2"/>
  <c r="E9" i="2"/>
  <c r="E78" i="2"/>
  <c r="C78" i="2" s="1"/>
  <c r="B78" i="2" s="1"/>
  <c r="E57" i="2"/>
  <c r="E89" i="2"/>
  <c r="C89" i="2" s="1"/>
  <c r="B89" i="2" s="1"/>
  <c r="E84" i="2"/>
  <c r="E77" i="2"/>
  <c r="E56" i="2"/>
  <c r="E48" i="2"/>
  <c r="E31" i="2"/>
  <c r="E15" i="2"/>
  <c r="E43" i="2"/>
  <c r="E33" i="2"/>
  <c r="C33" i="2" s="1"/>
  <c r="B33" i="2" s="1"/>
  <c r="E92" i="2"/>
  <c r="E82" i="2"/>
  <c r="E49" i="2"/>
  <c r="E42" i="2"/>
  <c r="E8" i="2"/>
  <c r="E98" i="2"/>
  <c r="C98" i="2" s="1"/>
  <c r="B98" i="2" s="1"/>
  <c r="E26" i="2"/>
  <c r="E13" i="2"/>
  <c r="E40" i="2"/>
  <c r="C40" i="2" s="1"/>
  <c r="B40" i="2" s="1"/>
  <c r="E18" i="2"/>
  <c r="C18" i="2" s="1"/>
  <c r="B18" i="2" s="1"/>
  <c r="E96" i="2"/>
  <c r="C96" i="2" s="1"/>
  <c r="B96" i="2" s="1"/>
  <c r="E63" i="2"/>
  <c r="E39" i="2"/>
  <c r="E81" i="2"/>
  <c r="E68" i="2"/>
  <c r="C68" i="2" s="1"/>
  <c r="B68" i="2" s="1"/>
  <c r="E27" i="2"/>
  <c r="E45" i="2"/>
  <c r="E79" i="2"/>
  <c r="E29" i="2"/>
  <c r="E30" i="2"/>
  <c r="E83" i="2"/>
  <c r="D80" i="2"/>
  <c r="D13" i="2"/>
  <c r="C13" i="2" s="1"/>
  <c r="B13" i="2" s="1"/>
  <c r="C21" i="2"/>
  <c r="B21" i="2" s="1"/>
  <c r="D39" i="2"/>
  <c r="D52" i="2"/>
  <c r="D57" i="2"/>
  <c r="D86" i="2"/>
  <c r="D91" i="2"/>
  <c r="D19" i="2"/>
  <c r="C19" i="2" s="1"/>
  <c r="B19" i="2" s="1"/>
  <c r="D41" i="2"/>
  <c r="D15" i="2"/>
  <c r="D61" i="2"/>
  <c r="D95" i="2"/>
  <c r="D63" i="2"/>
  <c r="C63" i="2" s="1"/>
  <c r="B63" i="2" s="1"/>
  <c r="D67" i="2"/>
  <c r="D84" i="2"/>
  <c r="D28" i="2"/>
  <c r="D74" i="2"/>
  <c r="D14" i="2"/>
  <c r="C14" i="2" s="1"/>
  <c r="B14" i="2" s="1"/>
  <c r="D43" i="2"/>
  <c r="C43" i="2" s="1"/>
  <c r="B43" i="2" s="1"/>
  <c r="D48" i="2"/>
  <c r="D35" i="2"/>
  <c r="D94" i="2"/>
  <c r="C94" i="2" s="1"/>
  <c r="B94" i="2" s="1"/>
  <c r="D11" i="2"/>
  <c r="C11" i="2" s="1"/>
  <c r="B11" i="2" s="1"/>
  <c r="E7" i="2"/>
  <c r="C7" i="2" s="1"/>
  <c r="B7" i="2" s="1"/>
  <c r="E85" i="2"/>
  <c r="E74" i="2"/>
  <c r="E71" i="2"/>
  <c r="E61" i="2"/>
  <c r="E52" i="2"/>
  <c r="E35" i="2"/>
  <c r="E24" i="2"/>
  <c r="E17" i="2"/>
  <c r="C17" i="2" s="1"/>
  <c r="B17" i="2" s="1"/>
  <c r="D44" i="2"/>
  <c r="C65" i="2"/>
  <c r="B65" i="2" s="1"/>
  <c r="D79" i="2"/>
  <c r="E38" i="2"/>
  <c r="E28" i="2"/>
  <c r="E12" i="2"/>
  <c r="D49" i="2"/>
  <c r="C49" i="2" s="1"/>
  <c r="B49" i="2" s="1"/>
  <c r="D66" i="2"/>
  <c r="E86" i="2"/>
  <c r="E75" i="2"/>
  <c r="E67" i="2"/>
  <c r="E50" i="2"/>
  <c r="E41" i="2"/>
  <c r="E16" i="2"/>
  <c r="D88" i="2"/>
  <c r="E64" i="2"/>
  <c r="C64" i="2" s="1"/>
  <c r="B64" i="2" s="1"/>
  <c r="E62" i="2"/>
  <c r="C62" i="2" s="1"/>
  <c r="B62" i="2" s="1"/>
  <c r="E53" i="2"/>
  <c r="C53" i="2" s="1"/>
  <c r="B53" i="2" s="1"/>
  <c r="E47" i="2"/>
  <c r="C47" i="2" s="1"/>
  <c r="B47" i="2" s="1"/>
  <c r="E32" i="2"/>
  <c r="E22" i="2"/>
  <c r="E20" i="2"/>
  <c r="C20" i="2" s="1"/>
  <c r="B20" i="2" s="1"/>
  <c r="E88" i="2"/>
  <c r="D82" i="2"/>
  <c r="C29" i="2"/>
  <c r="B29" i="2" s="1"/>
  <c r="D10" i="2"/>
  <c r="D26" i="2"/>
  <c r="C97" i="2"/>
  <c r="B97" i="2" s="1"/>
  <c r="D73" i="2"/>
  <c r="D55" i="2"/>
  <c r="C55" i="2" s="1"/>
  <c r="B55" i="2" s="1"/>
  <c r="D12" i="2"/>
  <c r="D23" i="2"/>
  <c r="C23" i="2" s="1"/>
  <c r="B23" i="2" s="1"/>
  <c r="D58" i="2"/>
  <c r="D81" i="2"/>
  <c r="D83" i="2"/>
  <c r="D34" i="2"/>
  <c r="D59" i="2"/>
  <c r="D85" i="2"/>
  <c r="D31" i="2"/>
  <c r="D42" i="2"/>
  <c r="D8" i="2"/>
  <c r="C8" i="2" s="1"/>
  <c r="B8" i="2" s="1"/>
  <c r="D24" i="2"/>
  <c r="D90" i="2"/>
  <c r="D38" i="2"/>
  <c r="C38" i="2" s="1"/>
  <c r="B38" i="2" s="1"/>
  <c r="D9" i="2"/>
  <c r="C9" i="2" s="1"/>
  <c r="B9" i="2" s="1"/>
  <c r="D16" i="2"/>
  <c r="D22" i="2"/>
  <c r="D50" i="2"/>
  <c r="C50" i="2" s="1"/>
  <c r="B50" i="2" s="1"/>
  <c r="D77" i="2"/>
  <c r="D56" i="2"/>
  <c r="C56" i="2" s="1"/>
  <c r="B56" i="2" s="1"/>
  <c r="D70" i="2"/>
  <c r="C70" i="2" s="1"/>
  <c r="B70" i="2" s="1"/>
  <c r="D30" i="2"/>
  <c r="D92" i="2"/>
  <c r="D75" i="2"/>
  <c r="D72" i="2"/>
  <c r="C72" i="2" s="1"/>
  <c r="B72" i="2" s="1"/>
  <c r="C77" i="2" l="1"/>
  <c r="B77" i="2" s="1"/>
  <c r="C30" i="2"/>
  <c r="B30" i="2" s="1"/>
  <c r="C32" i="2"/>
  <c r="B32" i="2" s="1"/>
  <c r="C95" i="2"/>
  <c r="B95" i="2" s="1"/>
  <c r="C27" i="2"/>
  <c r="B27" i="2" s="1"/>
  <c r="C51" i="2"/>
  <c r="B51" i="2" s="1"/>
  <c r="C58" i="2"/>
  <c r="B58" i="2" s="1"/>
  <c r="C45" i="2"/>
  <c r="B45" i="2" s="1"/>
  <c r="C90" i="2"/>
  <c r="B90" i="2" s="1"/>
  <c r="C71" i="2"/>
  <c r="B71" i="2" s="1"/>
  <c r="C60" i="2"/>
  <c r="B60" i="2" s="1"/>
  <c r="C22" i="2"/>
  <c r="B22" i="2" s="1"/>
  <c r="C31" i="2"/>
  <c r="B31" i="2" s="1"/>
  <c r="C91" i="2"/>
  <c r="B91" i="2" s="1"/>
  <c r="C42" i="2"/>
  <c r="B42" i="2" s="1"/>
  <c r="C82" i="2"/>
  <c r="B82" i="2" s="1"/>
  <c r="C92" i="2"/>
  <c r="B92" i="2" s="1"/>
  <c r="C73" i="2"/>
  <c r="B73" i="2" s="1"/>
  <c r="C66" i="2"/>
  <c r="B66" i="2" s="1"/>
  <c r="C80" i="2"/>
  <c r="B80" i="2" s="1"/>
  <c r="C88" i="2"/>
  <c r="B88" i="2" s="1"/>
  <c r="C10" i="2"/>
  <c r="B10" i="2" s="1"/>
  <c r="C15" i="2"/>
  <c r="B15" i="2" s="1"/>
  <c r="C75" i="2"/>
  <c r="B75" i="2" s="1"/>
  <c r="C16" i="2"/>
  <c r="B16" i="2" s="1"/>
  <c r="C24" i="2"/>
  <c r="B24" i="2" s="1"/>
  <c r="C59" i="2"/>
  <c r="B59" i="2" s="1"/>
  <c r="C48" i="2"/>
  <c r="B48" i="2" s="1"/>
  <c r="C44" i="2"/>
  <c r="B44" i="2" s="1"/>
  <c r="C85" i="2"/>
  <c r="B85" i="2" s="1"/>
  <c r="C34" i="2"/>
  <c r="B34" i="2" s="1"/>
  <c r="C81" i="2"/>
  <c r="B81" i="2" s="1"/>
  <c r="C84" i="2"/>
  <c r="B84" i="2" s="1"/>
  <c r="C57" i="2"/>
  <c r="B57" i="2" s="1"/>
  <c r="C39" i="2"/>
  <c r="B39" i="2" s="1"/>
  <c r="C79" i="2"/>
  <c r="B79" i="2" s="1"/>
  <c r="C83" i="2"/>
  <c r="B83" i="2" s="1"/>
  <c r="C12" i="2"/>
  <c r="B12" i="2" s="1"/>
  <c r="C41" i="2"/>
  <c r="B41" i="2" s="1"/>
  <c r="C26" i="2"/>
  <c r="B26" i="2" s="1"/>
  <c r="C67" i="2"/>
  <c r="B67" i="2" s="1"/>
  <c r="C35" i="2"/>
  <c r="B35" i="2" s="1"/>
  <c r="C61" i="2"/>
  <c r="B61" i="2" s="1"/>
  <c r="C86" i="2"/>
  <c r="B86" i="2" s="1"/>
  <c r="C28" i="2"/>
  <c r="B28" i="2" s="1"/>
  <c r="C52" i="2"/>
  <c r="B52" i="2" s="1"/>
  <c r="C74" i="2"/>
  <c r="B74" i="2" s="1"/>
</calcChain>
</file>

<file path=xl/sharedStrings.xml><?xml version="1.0" encoding="utf-8"?>
<sst xmlns="http://schemas.openxmlformats.org/spreadsheetml/2006/main" count="1922" uniqueCount="676">
  <si>
    <t>Наименование субъекта                                               Российской Федерации</t>
  </si>
  <si>
    <t>% от максимального количества баллов по разделу 7</t>
  </si>
  <si>
    <t>Итого баллов по разделу 7</t>
  </si>
  <si>
    <t>Единица измерения</t>
  </si>
  <si>
    <t>%</t>
  </si>
  <si>
    <t>баллов</t>
  </si>
  <si>
    <t>Максимальный балл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</si>
  <si>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</si>
  <si>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</si>
  <si>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</si>
  <si>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</si>
  <si>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</si>
  <si>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</si>
  <si>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</si>
  <si>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</si>
  <si>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</si>
  <si>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</si>
  <si>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</si>
  <si>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</si>
  <si>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</si>
  <si>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</si>
  <si>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</si>
  <si>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</si>
  <si>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</si>
  <si>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</si>
  <si>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</si>
  <si>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</si>
  <si>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</si>
  <si>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</si>
  <si>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</si>
  <si>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</si>
  <si>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</si>
  <si>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</si>
  <si>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</si>
  <si>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</si>
  <si>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</si>
  <si>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</si>
  <si>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</si>
  <si>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</si>
  <si>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</si>
  <si>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</si>
  <si>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</si>
  <si>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</si>
  <si>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</si>
  <si>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</si>
  <si>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</si>
  <si>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</si>
  <si>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</si>
  <si>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</si>
  <si>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</si>
  <si>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</si>
  <si>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</si>
  <si>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</si>
  <si>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</si>
  <si>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</si>
  <si>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</si>
  <si>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</si>
  <si>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</si>
  <si>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</si>
  <si>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</si>
  <si>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</si>
  <si>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</si>
  <si>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</si>
  <si>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</si>
  <si>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</si>
  <si>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</si>
  <si>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</si>
  <si>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</si>
  <si>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</si>
  <si>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</si>
  <si>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</si>
  <si>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</si>
  <si>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</si>
  <si>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</si>
  <si>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</si>
  <si>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</si>
  <si>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</si>
  <si>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</si>
  <si>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</si>
  <si>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</si>
  <si>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</si>
  <si>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</si>
  <si>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</si>
  <si>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</si>
  <si>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</si>
  <si>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</si>
  <si>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</si>
  <si>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</si>
  <si>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</si>
  <si>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</si>
  <si>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</si>
  <si>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</si>
  <si>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</si>
  <si>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</si>
  <si>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</si>
  <si>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</si>
  <si>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</si>
  <si>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</si>
  <si>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</si>
  <si>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</si>
  <si>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№ п/п</t>
  </si>
  <si>
    <t>Вопросы и варианты ответов</t>
  </si>
  <si>
    <t>Баллы</t>
  </si>
  <si>
    <t>Понижающие коэффициенты</t>
  </si>
  <si>
    <t>К1</t>
  </si>
  <si>
    <t>К2</t>
  </si>
  <si>
    <t>7.1</t>
  </si>
  <si>
    <t>Да, имеется</t>
  </si>
  <si>
    <t>Нет, не имеется</t>
  </si>
  <si>
    <t>7.2</t>
  </si>
  <si>
    <t>Да, размещен</t>
  </si>
  <si>
    <t>Нет, не размещен или не отвечает требованиям</t>
  </si>
  <si>
    <t>7.3</t>
  </si>
  <si>
    <t>7.3. Размещается ли в открытом доступе на официальном сайте контрольно-счетного органа субъекта РФ информация о проведенных контрольно-счетным органом субъекта РФ контрольных мероприятиях, о выявленных при их проведении нарушениях, о внесенных представлениях и предписаниях?</t>
  </si>
  <si>
    <t>7.4</t>
  </si>
  <si>
    <t>7.4. Размещается ли в открытом доступе на официальном сайте контрольно-счетного органа субъекта РФ информация о принятых решениях и мерах по внесенным контрольно-счетным органом субъекта РФ представлениям и предписаниям?</t>
  </si>
  <si>
    <t>Для того, чтобы считаться общедоступной, информация о принятых решениях и мерах по внесенным представлениям и предписаниям должна быть размещена в течение шести месяцев с даты завершения контрольного мероприятия, указанного в плане контрольных мероприятий. В случае если указанное требование не выполняется, контрольное мероприятие не учитывается в целях оценки показателя.</t>
  </si>
  <si>
    <t>Наименование субъекта                                                  Российской Федерации</t>
  </si>
  <si>
    <t>г.Севастополь</t>
  </si>
  <si>
    <t>Итого</t>
  </si>
  <si>
    <t>Оценка показателя 7.1</t>
  </si>
  <si>
    <t>http://beldepfin.ru/</t>
  </si>
  <si>
    <t>http://ns.bryanskoblfin.ru/</t>
  </si>
  <si>
    <t>http://dtf.avo.ru/main</t>
  </si>
  <si>
    <t>http://www.gfu.vrn.ru/</t>
  </si>
  <si>
    <t>http://df.ivanovoobl.ru/</t>
  </si>
  <si>
    <t>http://depfin.adm44.ru/index.aspx</t>
  </si>
  <si>
    <t>http://adm.rkursk.ru/index.php?id=37</t>
  </si>
  <si>
    <t>http://mf.mosreg.ru/</t>
  </si>
  <si>
    <t>http://orel-region.ru/; http://orel-region.ru/index.php?head=6&amp;part=73&amp;unit=3&amp;op=1</t>
  </si>
  <si>
    <t>http://www.finsmol.ru/start</t>
  </si>
  <si>
    <t>http://fin.tmbreg.ru/</t>
  </si>
  <si>
    <t>http://minfin.tularegion.ru/</t>
  </si>
  <si>
    <t>http://minfin39.ru/index.php</t>
  </si>
  <si>
    <t>http://minfin.gov-murman.ru/</t>
  </si>
  <si>
    <t>http://www.novkfo.ru/</t>
  </si>
  <si>
    <t>http://dfei.adm-nao.ru/</t>
  </si>
  <si>
    <t>http://minfin01-maykop.ru/Menu/Page/1</t>
  </si>
  <si>
    <t>http://minfin.kalmregion.ru/</t>
  </si>
  <si>
    <t>https://minfin.astrobl.ru/node</t>
  </si>
  <si>
    <t>http://minfin.e-dag.ru/</t>
  </si>
  <si>
    <t>http://www.mfri.ru/</t>
  </si>
  <si>
    <t>http://minfin09.ru/</t>
  </si>
  <si>
    <t>https://minfin.bashkortostan.ru/</t>
  </si>
  <si>
    <t>http://mari-el.gov.ru/minfin/Pages/main.aspx</t>
  </si>
  <si>
    <t>http://minfin.tatarstan.ru/</t>
  </si>
  <si>
    <t>http://mfur.ru/</t>
  </si>
  <si>
    <t>http://minfin.cap.ru/</t>
  </si>
  <si>
    <t>http://www.minfin.kirov.ru/</t>
  </si>
  <si>
    <t>http://mf.nnov.ru/</t>
  </si>
  <si>
    <t>http://minfin.orb.ru/</t>
  </si>
  <si>
    <t>http://finance.pnzreg.ru/</t>
  </si>
  <si>
    <t>http://minfin-samara.ru/</t>
  </si>
  <si>
    <t>http://www.finupr.kurganobl.ru/</t>
  </si>
  <si>
    <t>http://minfin.midural.ru/</t>
  </si>
  <si>
    <t>http://www.minfin74.ru/</t>
  </si>
  <si>
    <t>http://www.depfin.admhmao.ru/</t>
  </si>
  <si>
    <t>http://www.minfin-altai.ru/</t>
  </si>
  <si>
    <t>http://www.minfintuva.ru/</t>
  </si>
  <si>
    <t>http://www.r-19.ru/authorities/ministry-of-finance-of-the-republic-of-khakassia/common/</t>
  </si>
  <si>
    <t>http://fin22.ru/</t>
  </si>
  <si>
    <t>http://минфин.забайкальскийкрай.рф/</t>
  </si>
  <si>
    <t>http://minfin.krskstate.ru/</t>
  </si>
  <si>
    <t>http://gfu.ru/</t>
  </si>
  <si>
    <t>http://www.ofukem.ru/</t>
  </si>
  <si>
    <t>http://www.mfnso.nso.ru/</t>
  </si>
  <si>
    <t>http://mf.omskportal.ru/</t>
  </si>
  <si>
    <t>http://www.findep.org/</t>
  </si>
  <si>
    <t>http://minfin.sakha.gov.ru/</t>
  </si>
  <si>
    <t>https://minfin.khabkrai.ru/portal/Menu/Page/1</t>
  </si>
  <si>
    <t>Оценка показателя 7.2</t>
  </si>
  <si>
    <t>Ссылка на источник данных</t>
  </si>
  <si>
    <t>http://belksp.ru/</t>
  </si>
  <si>
    <t>http://www.kspbo.ru/deyatelnost/plan-deyatelnosti</t>
  </si>
  <si>
    <t>http://www.spvo.ru/activity/plans.html</t>
  </si>
  <si>
    <t>http://admoblkaluga.ru/sub/control_palata/activities/</t>
  </si>
  <si>
    <t>http://ksp46.ru/work/arrangements/</t>
  </si>
  <si>
    <t>http://ksp.mosreg.ru/content/plan-raboty</t>
  </si>
  <si>
    <t>http://www.ksp-orel.ru/plan-raboty/</t>
  </si>
  <si>
    <t>http://ksp.tmbreg.ru/18/20.html</t>
  </si>
  <si>
    <t>http://www.sptulobl.ru/activities/plan/</t>
  </si>
  <si>
    <t>http://www.kspalata76.yarregion.ru/Info/Plan.html</t>
  </si>
  <si>
    <t>http://ksp.karelia.ru/index.php?option=com_content&amp;view=article&amp;id=59&amp;Itemid=38</t>
  </si>
  <si>
    <t>http://ksp.rkomi.ru/left/deyat/plans/</t>
  </si>
  <si>
    <t>http://kspao.ru/Activities/PlansOfActivities/</t>
  </si>
  <si>
    <t>http://www.kspvo.ru/activitiesp/arrangement/</t>
  </si>
  <si>
    <t>http://www.kspmo.ru/?view=plan</t>
  </si>
  <si>
    <t>http://spno.nov.ru/index.php?option=com_content&amp;task=view&amp;id=280</t>
  </si>
  <si>
    <t>http://kspra.ru/page.php?id=26</t>
  </si>
  <si>
    <t>http://ksp-ao.ru/flats_sold/plans_work/</t>
  </si>
  <si>
    <t>http://www.spdag.ru/activities</t>
  </si>
  <si>
    <t>http://www.kspkbr.ru/index.php/2012-06-22-11-50-48/plan-raboty-kontrolno-schetnoj-palaty</t>
  </si>
  <si>
    <t>http://www.kspkchr.ru/page/page64.html</t>
  </si>
  <si>
    <t>http://www.ksp02.ru/deyatelnost/plan-raboty.php</t>
  </si>
  <si>
    <t>http://марийэл.рф/gsp/Pages/plans.aspx</t>
  </si>
  <si>
    <t>http://www.sp.e-mordovia.ru/plan-raboty.html</t>
  </si>
  <si>
    <t>http://www.gkk.udmurt.ru/inspections/plan/</t>
  </si>
  <si>
    <t>http://ksppk.ru/index.php/otkrytye-dannye/plan-raboty</t>
  </si>
  <si>
    <t>http://sp.orb.ru/pages/activity/plan.html</t>
  </si>
  <si>
    <t>http://sp-penza.ru/the-activities-of-the-chamber/work-plan/</t>
  </si>
  <si>
    <t>http://spuo.ru/activity/plan/</t>
  </si>
  <si>
    <t>http://www.ksp74.ru/list.php?cat=plans</t>
  </si>
  <si>
    <t>https://spyanao.ru/deyatelnost/planyi-rabotyi-schetnoj-palatyi/</t>
  </si>
  <si>
    <t>http://ksp04.ru/deyatelnost/plan-raboty-na-god</t>
  </si>
  <si>
    <t>http://sprt17.ru/?cat=8</t>
  </si>
  <si>
    <t>http://kspzab.ru/plan_of_action/</t>
  </si>
  <si>
    <t>http://irksp.ru/?page_id=109</t>
  </si>
  <si>
    <t>http://www.kspomskobl.ru/plans.html</t>
  </si>
  <si>
    <t>https://schetnaja-palata.sakha.gov.ru/Plan-raboti</t>
  </si>
  <si>
    <t>http://ksp27.ru/workplans</t>
  </si>
  <si>
    <t>http://ksp-amur.ru/year_plan/</t>
  </si>
  <si>
    <t>http://spsakh.ru/work.php</t>
  </si>
  <si>
    <t>http://www.eao.ru/vlast--1/struktura/kontrolno-schetnaya-palata-eao/plany-i-otchety-ksp-eao/</t>
  </si>
  <si>
    <t>Размещается ли в открытом доступе на официальном сайте контрольно-счетного органа субъекта РФ информация о проведенных контрольно-счетным органом субъекта РФ контрольных мероприятиях, о выявленных при их проведении нарушениях, о внесенных представлениях и предписаниях?</t>
  </si>
  <si>
    <t>Комментарий</t>
  </si>
  <si>
    <t>http://www.eao.ru/isp-vlast/finansovoe-upravlenie-pravitelstva/</t>
  </si>
  <si>
    <t>http://chaogov.ru/vlast/organy-vlasti/depfin/</t>
  </si>
  <si>
    <t>https://minfin.ryazangov.ru/</t>
  </si>
  <si>
    <t>http://finance.pskov.ru/</t>
  </si>
  <si>
    <t>7.1. Имеется ли на сайте финансового органа субъекта РФ, баннер (ссылка) на официальный сайт контрольно-счетного органа субъекта РФ?</t>
  </si>
  <si>
    <t>Исходные данные и оценка показателя 7.1 "Имеется ли на сайте финансового органа субъекта РФ, баннер (ссылка) на официальный сайт контрольно-счетного органа субъекта РФ?"</t>
  </si>
  <si>
    <t>http://www.ksp62.ru/functions/plan/</t>
  </si>
  <si>
    <t>http://xn--80azebj.xn--p1ai/index3-1.html</t>
  </si>
  <si>
    <t>http://spalata-chr.ru/?type=2</t>
  </si>
  <si>
    <t>http://kspstav.ru/content/plany-raboty-kontrolno-schetnoj-palaty-stavropolskogo-kraja</t>
  </si>
  <si>
    <t>http://www.sprt.tatar/articles/6/102</t>
  </si>
  <si>
    <t>http://sp.samregion.ru/activity/annual_plan/</t>
  </si>
  <si>
    <t>http://spso66.ru/activity/1</t>
  </si>
  <si>
    <t>http://www.sphmao.ru/about/activities/plan_raboty.php</t>
  </si>
  <si>
    <t>http://ksp.nso.ru/page/30</t>
  </si>
  <si>
    <t>https://www.ksp41.ru/deyatelnost/plan-raboti.php</t>
  </si>
  <si>
    <t xml:space="preserve">В целях оценки показателей раздела (за исключением показателя 7.1) учитываются сведения, размещенные в открытом доступе на официальном сайте контрольно-счетного органа субъекта РФ. </t>
  </si>
  <si>
    <t>В целях оценки показателя учитываются документ, удовлетворяющий следующим требованиям:</t>
  </si>
  <si>
    <t>В случае несоблюдения указанных требований оценка показателя принимает значение 0 баллов.</t>
  </si>
  <si>
    <t>Для оценки показателя, размещенные в открытом доступе сведения, как минимум, должны содержать:</t>
  </si>
  <si>
    <t>Допускается размещение информации в графическом формате.</t>
  </si>
  <si>
    <t>Да, размещается по результатам всех (100%) плановых контрольных мероприятий</t>
  </si>
  <si>
    <t>Да, размещается по результатам большей части (не менее 50%) плановых контрольных мероприятий</t>
  </si>
  <si>
    <t>Нет, не размещается, или размещается в части отдельных плановых контрольных мероприятий (менее 50%), или размещенная информация не отвечает требованиям</t>
  </si>
  <si>
    <t>Нет, не размещается, или размещается в части отдельных (менее 50%) плановых контрольных мероприятий, или размещенная информация не отвечает требованиям</t>
  </si>
  <si>
    <t>https://www.mos.ru/findep/</t>
  </si>
  <si>
    <t>http://finance.lenobl.ru/</t>
  </si>
  <si>
    <t>http://www.minfinchr.ru/</t>
  </si>
  <si>
    <t>http://www.mfsk.ru/</t>
  </si>
  <si>
    <t>http://www.minfin.donland.ru/</t>
  </si>
  <si>
    <t>https://fin.sev.gov.ru/</t>
  </si>
  <si>
    <t>http://ufo.ulntc.ru/</t>
  </si>
  <si>
    <t>http://egov-buryatia.ru/minfin/</t>
  </si>
  <si>
    <t>http://www.fin.amurobl.ru/</t>
  </si>
  <si>
    <t>http://www.yarregion.ru/depts/depfin/default.aspx</t>
  </si>
  <si>
    <t xml:space="preserve">К1 </t>
  </si>
  <si>
    <t xml:space="preserve">К2 </t>
  </si>
  <si>
    <t>http://www.sp-po.ru/planning/</t>
  </si>
  <si>
    <t>http://kspko.ru/pages/meropriyatiya</t>
  </si>
  <si>
    <t>http://www.ksp48.ru/detksp/plan/</t>
  </si>
  <si>
    <t>http://ksp15.ru/%D0%B4%D0%B5%D1%8F%D1%82%D0%B5%D0%BB%D1%8C%D0%BD%D0%BE%D1%81%D1%82%D1%8C/%D0%B3%D0%BE%D0%B4%D0%BE%D0%B2%D1%8B%D0%B5-%D0%BF%D0%BB%D0%B0%D0%BD%D1%8B/</t>
  </si>
  <si>
    <t>7.2. Размещен ли в открытом доступе на официальном сайте контрольно-счетного органа субъекта РФ план контрольных мероприятий контрольно-счетного органа субъекта РФ на 2019 год?</t>
  </si>
  <si>
    <t xml:space="preserve">АНКЕТА ДЛЯ СОСТАВЛЕНИЯ РЕЙТИНГА СУБЪЕКТОВ РОССИЙСКОЙ ФЕДЕРАЦИИ ПО УРОВНЮ ОТКРЫТОСТИ БЮДЖЕТНЫХ ДАННЫХ В 2019 ГОДУ </t>
  </si>
  <si>
    <t>Размещен ли в открытом доступе на официальном сайте контрольно-счетного органа субъекта РФ план контрольных мероприятий контрольно-счетного органа субъекта РФ на 2019 год?</t>
  </si>
  <si>
    <t>В случае, если в плане контрольных мероприятий не обозначен явным образом тип мероприятия (контрольное, экспертно-аналитическое или иное), оценка показателя не осуществляется и принимает значение 0 баллов.</t>
  </si>
  <si>
    <t>7.1. Имеется ли на сайте финансового органа субъекта РФ баннер (ссылка) на официальный сайт контрольно-счетного органа субъекта РФ?</t>
  </si>
  <si>
    <t>Форма предоставления информации</t>
  </si>
  <si>
    <t>Баннер</t>
  </si>
  <si>
    <t>Ссылка</t>
  </si>
  <si>
    <t>http://ufin48.ru/Menu/Page/1</t>
  </si>
  <si>
    <t>https://dvinaland.ru/gov/iogv/minfin/</t>
  </si>
  <si>
    <t>https://df.gov35.ru/</t>
  </si>
  <si>
    <t>https://fincom.gov.spb.ru/</t>
  </si>
  <si>
    <t>https://minfin.rk.gov.ru/ru/index</t>
  </si>
  <si>
    <t>https://minfinkubani.ru/</t>
  </si>
  <si>
    <t>http://pravitelstvo.kbr.ru/oigv/minfin/</t>
  </si>
  <si>
    <t>http://minfin.alania.gov.ru/</t>
  </si>
  <si>
    <t>https://www.minfinrm.ru/</t>
  </si>
  <si>
    <t>http://mfin.permkrai.ru/</t>
  </si>
  <si>
    <t>http://www.yamalfin.ru/</t>
  </si>
  <si>
    <t>http://www.kamgov.ru/minfin</t>
  </si>
  <si>
    <t>Исходные данные и оценка показателя 7.2 "Размещен ли в открытом доступе на официальном сайте контрольно-счетного органа субъекта РФ план контрольных мероприятий контрольно-счетного органа субъекта РФ на 2019 год?"</t>
  </si>
  <si>
    <t>http://www.ksp-vrn.ru/activity/work-plan/</t>
  </si>
  <si>
    <t>http://ksp37.ru/content/services/plan-deyatelnosti</t>
  </si>
  <si>
    <t>http://kspkostroma.ru/deyatelnost/plany/god2019</t>
  </si>
  <si>
    <t>http://ksp67.ru/index.php/deyatelnost/plany-rabot/plan-raboty-2019-2</t>
  </si>
  <si>
    <t>http://kspto.ru/act/plans</t>
  </si>
  <si>
    <t>http://www.ksp.mos.ru/activity/year_plan/</t>
  </si>
  <si>
    <t>http://ksp39.ru/index.php?option=com_content&amp;view=article&amp;id=764:plan-raboti-2019&amp;catid=40:posnovy&amp;Itemid=87</t>
  </si>
  <si>
    <t>http://www.ksplo.ru/plan_2019</t>
  </si>
  <si>
    <t>http://ksp.org.ru/rubric/217/na-2019-god</t>
  </si>
  <si>
    <t>http://sp-rc.ru/%D0%BF%D0%BB%D0%B0%D0%BD-%D0%BD%D0%B0-2019-%D0%B3%D0%BE%D0%B4/</t>
  </si>
  <si>
    <t>http://kspkuban.ru/?cat=11</t>
  </si>
  <si>
    <t>http://www.ksp34.ru/activity/plans/plan_rabotyi_na_2019_god2/</t>
  </si>
  <si>
    <t>http://ksp-sev.ru/category/%D0%BF%D0%BB%D0%B0%D0%BD-%D1%80%D0%B0%D0%B1%D0%BE%D1%82%D1%8B/</t>
  </si>
  <si>
    <t>http://kcp.cap.ru/SiteMap.aspx?id=85747</t>
  </si>
  <si>
    <t>http://www.ksp43.ru/work-plans/1301</t>
  </si>
  <si>
    <t>http://ksp.r52.ru/ru/9/333/</t>
  </si>
  <si>
    <t>http://sp-so.ru/activities/41</t>
  </si>
  <si>
    <t>http://kspkurgan.ru/plan</t>
  </si>
  <si>
    <t>http://rfspto.ru/?page_id=7749</t>
  </si>
  <si>
    <t>http://ksp19.ru/%D0%B4%D0%B5%D1%8F%D1%82%D0%B5%D0%BB%D1%8C%D0%BD%D0%BE%D1%81%D1%82%D1%8C/%D0%BF%D0%BB%D0%B0%D0%BD%D1%8B-%D1%80%D0%B0%D0%B1%D0%BE%D1%82%D1%8B/%D0%BF%D0%BB%D0%B0%D0%BD-%D0%BC%D0%B5%D1%80%D0%BE%D0%BF%D1%80%D0%B8%D1%8F%D1%82%D0%B8%D0%B9-%D0%BA%D1%81%D0%BF-%D1%80%D1%85-2019/</t>
  </si>
  <si>
    <t>http://spkrk.ru/index.php/blog/plan-raboty/2654-2017-3</t>
  </si>
  <si>
    <t>http://audit.tomsk.ru/deyatelnost/plan_rabot/plan-raboty-2019/index.php</t>
  </si>
  <si>
    <t>http://sp03.ru/work/3/plans2019</t>
  </si>
  <si>
    <t>http://ksp25.ru/working/2019_god/</t>
  </si>
  <si>
    <t>http://ksp49.ru/plan-rabot/news_post/plan-raboty-ksp-magadanskoy-oblasti-na-2019-god</t>
  </si>
  <si>
    <t>http://schet87.ru/deyatelnost/plan-rabotyi/plan-rabotyi-na-2019-god.html</t>
  </si>
  <si>
    <t>http://www.minfin.rkomi.ru/#</t>
  </si>
  <si>
    <t>https://volgafin.volgograd.ru/</t>
  </si>
  <si>
    <t>Ссылка на источник данных (главная страница сайта финоргана)</t>
  </si>
  <si>
    <t>http://admoblkaluga.ru/sub/finan/</t>
  </si>
  <si>
    <t>https://www.tverfin.ru/</t>
  </si>
  <si>
    <t>http://minfin.karelia.ru/</t>
  </si>
  <si>
    <t>Рекомендуется указать полное наименование (используется аббревиатура)</t>
  </si>
  <si>
    <t>http://ebudget.primorsky.ru/Menu/Page/341</t>
  </si>
  <si>
    <t>https://minfin.49gov.ru/</t>
  </si>
  <si>
    <t>http://sakhminfin.ru/</t>
  </si>
  <si>
    <t>Имеется ли на сайте финансового органа субъекта РФ баннер (ссылка) на официальный сайт контрольно-счетного органа субъекта РФ?</t>
  </si>
  <si>
    <t>В целях оценки показателя учитывается баннер (ссылка), размещенный на главной странице официального сайта финансового органа непосредственно либо в составе группы других баннеров (ссылок) на дату проведения мониторинга. В целях оценки показателя поиск баннера (ссылки) в разделах (на страницах) сайта не осуществляется.</t>
  </si>
  <si>
    <t>Баннер (ссылка) на официальный сайт контрольно-счетного органа субъекта РФ, размещенный на специализированном портале, предназначенном для размещения бюджетных данных для граждан, в целях оценки показателя не учитывается.</t>
  </si>
  <si>
    <t>Для того, чтобы считаться общедоступным, годовой план контрольных мероприятий должен быть утвержден и размещен в открытом доступе до 15 февраля 2019 года. В случае если указанное требование не выполняется, оценка показателя принимает значение 0 баллов.</t>
  </si>
  <si>
    <t xml:space="preserve">В целях оценки показателя учитываются контрольные мероприятия, предусмотренные годовым планом контрольных мероприятий на 2018 год (в части мероприятий, запланированных на IV квартал 2018 года) и годовым планом контрольных мероприятий на 2019 год (в части мероприятий, запланированных на I-III кварталы 2019 года). Изменения, внесенные в указанные планы, учитываются в том случае, если на дату проведения мониторинга размещена актуализированная версия плана. </t>
  </si>
  <si>
    <t>Если план контрольных мероприятий на 2018 год на дату проведения мониторинга отсутствовал в открытом доступе или не отвечал требованиям, указанным в пункте 7.2 настоящей анкеты, оценка показателя осуществляется только в части мероприятий, реализованных в 2019 году, и не может принимать максимальное значение. Если план контрольных мероприятий на 2019 год на дату проведения мониторинга отсутствовал в открытом доступе или не отвечал требованиям, указанным в пункте 7.2 настоящей анкеты, оценка показателя принимает значение 0 баллов.</t>
  </si>
  <si>
    <t>Для оценки показателя размещенные в открытом доступе сведения, как минимум, должны содержать:</t>
  </si>
  <si>
    <t>Если сведения отсутствуют хотя бы по одной из вышеперечисленных позиций, мероприятие не учитывается в целях оценки показателя. Если содержательная информация о выявленных нарушениях (при их наличии) отсутствует, мероприятие не учитывается в целях оценки показателя.</t>
  </si>
  <si>
    <t>Для того, чтобы считаться общедоступной, информация о проведенном контрольном мероприятии должна быть размещена в течении трех месяцев с даты завершения контрольного мероприятия, указанного в плане контрольных мероприятий. В случае если указанное требование не выполняется, контрольное мероприятие не учитывается в целях оценки показателя.</t>
  </si>
  <si>
    <t xml:space="preserve">В целях оценки показателя учитываются контрольные мероприятия, предусмотренные годовым планом контрольных мероприятий на 2018 год (в части мероприятий, запланированных на III и IV кварталы 2018 года) и годовым планом контрольных мероприятий на 2019 год (в части мероприятий, запланированных на I и II кварталы 2019 года). Изменения, внесенные в указанные планы, учитываются в том случае, если на дату проведения мониторинга размещена актуализированная версия плана. </t>
  </si>
  <si>
    <t>Если сведения отсутствуют хотя бы по одной из вышеперечисленных позиций, мероприятие не учитывается в целях оценки показателя. Если содержательная информация о принятых решениях и мерах по результатам внесенных представлений или предписаний отсутствует, мероприятие не учитывается в целях оценки показателей.</t>
  </si>
  <si>
    <t>https://admtyumen.ru/ogv_ru/gov/administrative/finance_department.htm, https://admtyumen.ru/ogv_ru/finance/finance/bugjet.htm</t>
  </si>
  <si>
    <t>Имеется баннер, переход на сайт КСП по нему не осуществляется.</t>
  </si>
  <si>
    <t>Находится в разделе "Ссылки".</t>
  </si>
  <si>
    <t>Находится в разделе "Полезные ссылки", тогда как на сайте имеется группа баннеров.</t>
  </si>
  <si>
    <t>Находится внизу страницы, тогда как на сайте имеется группа баннеров.</t>
  </si>
  <si>
    <t>Надпись на баннере плохочитаема (К1).</t>
  </si>
  <si>
    <t>В разделе "Власть" - "Структура".</t>
  </si>
  <si>
    <t>Ссылка находится на портале "Управление общественными финансами Приморского края". Непонятно, что это за сайт - официальный сайт финансового органа? В наименовании портала допущена ошибка.</t>
  </si>
  <si>
    <t>Рекомендуется указать полное наименование (используется аббревиатура).</t>
  </si>
  <si>
    <t>Не осуществляется переход по баннеру в браузере Googl Chrome.</t>
  </si>
  <si>
    <t xml:space="preserve">а) наименование контрольного мероприятия; </t>
  </si>
  <si>
    <t xml:space="preserve">б) основание для проведения контрольного мероприятия (для плановых мероприятий – пункт плана контрольных мероприятий); </t>
  </si>
  <si>
    <t xml:space="preserve">в) сведения о выявленных при его проведении нарушениях либо об их отсутствии; </t>
  </si>
  <si>
    <t xml:space="preserve">г) сведения о внесенных представлениях и предписаниях (в случае их внесения). </t>
  </si>
  <si>
    <t>б) основание для проведения контрольного мероприятия (для плановых мероприятий должен быть указан пункт плана контрольных мероприятий);</t>
  </si>
  <si>
    <t xml:space="preserve">в) информацию о принятых решениях и мерах по результатам внесенных представлений или предписаний. </t>
  </si>
  <si>
    <t>Не указано время проведения мероприятий (месяц или квартал).</t>
  </si>
  <si>
    <t>План размещен после установленного срока надлежащей практики (после 07.05.2019).</t>
  </si>
  <si>
    <t>Путь: "Полезные ссылки" (внизу главной страницы), с переходом на официальный сайт Камчатского края. Одновременно на странице министерства финансов слева размещена еще одна гиперссылка "Полезные ссылки", при переходе по которой открывается иное содержание (К1).</t>
  </si>
  <si>
    <t>Исходные данные и оценка показателя 7.3 "Размещается ли в открытом доступе на официальном сайте контрольно-счетного органа субъекта РФ информация о проведенных контрольно-счетным органом субъекта РФ контрольных мероприятиях, о выявленных при их проведении нарушениях, о внесенных представлениях и предписаниях?"</t>
  </si>
  <si>
    <t>7.3.Размещается ли в открытом доступе на официальном сайте контрольно-счетного органа субъекта РФ информация о проведенных контрольно-счетным органом субъекта РФ контрольных мероприятиях, о выявленных при их проведении нарушениях, о внесенных представлениях и предписаниях?</t>
  </si>
  <si>
    <t>Оценка показателя 7.3</t>
  </si>
  <si>
    <t xml:space="preserve">К1  </t>
  </si>
  <si>
    <t xml:space="preserve">К2          </t>
  </si>
  <si>
    <t>Наличие плана контрольных мероприятий на 2018 год, соответствующего требованиям</t>
  </si>
  <si>
    <t xml:space="preserve">Количество контрольных мероприятий, информация о которых размещена в открытом доступе </t>
  </si>
  <si>
    <t>да</t>
  </si>
  <si>
    <t>https://www.kspbo.ru/deyatelnost/kontrolnaya-deyatelnost</t>
  </si>
  <si>
    <t>http://www.spvo.ru/activity/meropr/</t>
  </si>
  <si>
    <t>http://admoblkaluga.ru/sub/control_palata/activities/archive/2018/</t>
  </si>
  <si>
    <t>http://ksp.mosreg.ru/node/714</t>
  </si>
  <si>
    <t>http://www.ksp-orel.ru/kontrolnaya-deyatelnost/</t>
  </si>
  <si>
    <t>http://kspto.ru/act/activity/control</t>
  </si>
  <si>
    <t>http://www.kspalata76.yarregion.ru/Info_kmo.html</t>
  </si>
  <si>
    <t>http://www.ksp.mos.ru/activity/index.php</t>
  </si>
  <si>
    <t>http://ksp.karelia.ru/index.php?option=com_content&amp;view=article&amp;id=10&amp;Itemid=18</t>
  </si>
  <si>
    <t>http://www.kspvo.ru/activitiesp/km/</t>
  </si>
  <si>
    <t>http://ksp39.ru/index.php?option=com_content&amp;view=category&amp;id=41&amp;Itemid=81</t>
  </si>
  <si>
    <t>http://www.sp-po.ru/activity/control/2018/</t>
  </si>
  <si>
    <t>http://ksp.org.ru/rubric/633200016/Kontrolno-revizionnaya-deyatelnost</t>
  </si>
  <si>
    <t>http://xn--80azebj.xn--p1ai/index3-2.html</t>
  </si>
  <si>
    <t>http://kspra.ru/page.php?id=21</t>
  </si>
  <si>
    <t>http://xn----8sbyfbbgiwt0j2b.xn--p1ai/kontrol-nye-meropriyatiya.html</t>
  </si>
  <si>
    <t>http://sp-rc.ru/%D0%BA%D0%BE%D0%BD%D1%82%D1%80%D0%BE%D0%BB%D1%8C%D0%BD%D1%8B%D0%B5-%D0%BC%D0%B5%D1%80%D0%BE%D0%BF%D1%80%D0%B8%D1%8F%D1%82%D0%B8%D1%8F/</t>
  </si>
  <si>
    <t>http://kspkuban.ru/?cat=13</t>
  </si>
  <si>
    <t>http://www.ksp34.ru/activity/control_measures/2018_god2/</t>
  </si>
  <si>
    <t>нет (не отвечает требованиям, отсутствует время проведения мероприятий)</t>
  </si>
  <si>
    <t>http://www.ksp61.ru/work/checks/</t>
  </si>
  <si>
    <t xml:space="preserve">да </t>
  </si>
  <si>
    <t>http://www.kspkchr.ru/page/page305.html</t>
  </si>
  <si>
    <t>http://xn--80aqdibz7g.xn--p1ai/gsp/Pages/iam.aspx</t>
  </si>
  <si>
    <t>http://www.sp.e-mordovia.ru/informatsiya-o-kontrolnykh-meropriyatiyakh.html</t>
  </si>
  <si>
    <t>да (неофициальный документ, размещен после установленного срока)</t>
  </si>
  <si>
    <t>http://sp.orb.ru/pages/activity/kontrol.html</t>
  </si>
  <si>
    <t>http://spuo.ru/activity/events/</t>
  </si>
  <si>
    <t>http://rfspto.ru/?page_id=49</t>
  </si>
  <si>
    <t>http://sprt17.ru/?cat=6</t>
  </si>
  <si>
    <t>http://ksp19.ru/%D0%B4%D0%B5%D1%8F%D1%82%D0%B5%D0%BB%D1%8C%D0%BD%D0%BE%D1%81%D1%82%D1%8C/%D0%BE%D1%82%D1%87%D0%B5%D1%82%D1%8B/</t>
  </si>
  <si>
    <t>http://spkrk.ru/index.php/blog/kontrolnye-meropriyatiya</t>
  </si>
  <si>
    <t>да (размещен после установленного срока)</t>
  </si>
  <si>
    <t>http://ksp.nso.ru/news?field_tags_tid[]=12</t>
  </si>
  <si>
    <t xml:space="preserve">Омская область </t>
  </si>
  <si>
    <t>http://kspzab.ru/control/</t>
  </si>
  <si>
    <t>http://ksp-amur.ru/articles/</t>
  </si>
  <si>
    <t>http://ksp49.ru/proverki</t>
  </si>
  <si>
    <t>http://schet87.ru/deyatelnost/kontrolnaya-deyatelnost/kontrolnaya-deyatelnost-2018-god.html</t>
  </si>
  <si>
    <t>Исходные данные и оценка показателя 7.4 "Размещается ли в открытом доступе на официальном сайте контрольно-счетного органа субъекта РФ информация о принятых решениях и мерах по внесенным контрольно-счетным органом субъекта РФ представлениям и предписаниям?"</t>
  </si>
  <si>
    <t>Оценка показателя 7.4</t>
  </si>
  <si>
    <t>Наличие плана контрольных мероприятий на 2018 год</t>
  </si>
  <si>
    <t>https://www.ksp-vrn.ru/activity/results-external-control/remediation/</t>
  </si>
  <si>
    <t>http://ksp46.ru/work/predstavleniya-predpisaniya/</t>
  </si>
  <si>
    <t>http://www.ksp48.ru/detksp/zamustksp/</t>
  </si>
  <si>
    <t>http://www.ksp62.ru/functions/checkinfo/</t>
  </si>
  <si>
    <t>http://ksp67.ru/index.php/deyatelnost/plany-rabot-6</t>
  </si>
  <si>
    <t>https://ksp.tmbreg.ru/18/58/943.html</t>
  </si>
  <si>
    <t>http://www.sptulobl.ru/activities/solving-problems/</t>
  </si>
  <si>
    <t>http://ksp.rkomi.ru/page/16695/</t>
  </si>
  <si>
    <t>http://kspao.ru/Activities/ControlActivities/2018/</t>
  </si>
  <si>
    <t>http://www.kspmo.ru/?view=topic</t>
  </si>
  <si>
    <t>http://spno.nov.ru/index.php?option=com_content&amp;task=view&amp;id=331</t>
  </si>
  <si>
    <t>http://ksp.org.ru/rubric/195/Predstavleniya-i-predpisaniya</t>
  </si>
  <si>
    <t>http://ksp-ao.ru/km/g/</t>
  </si>
  <si>
    <t>http://ksp-sev.ru/category/%D0%B8%D0%BD%D1%84%D0%BE%D1%80%D0%BC%D0%B0%D1%86%D0%B8%D1%8F-%D0%BE-%D1%80%D0%B5%D0%B7%D1%83%D0%BB%D1%8C%D1%82%D0%B0%D1%82%D0%B0%D1%85-%D0%BA%D0%BE%D0%BD%D1%82%D1%80%D0%BE%D0%BB%D1%8C%D0%BD%D1%8B/%D1%80%D0%B5%D0%B7%D1%83%D0%BB%D1%8C%D1%82%D0%B0%D1%82%D1%8B-%D0%BA%D0%BE%D0%BD%D1%82%D1%80%D0%BE%D0%BB%D1%8C%D0%BD%D1%8B%D1%85-%D0%BC%D0%B5%D1%80%D0%BE%D0%BF%D1%80%D0%B8%D1%8F%D1%82%D0%B8%D0%B9/</t>
  </si>
  <si>
    <t>http://www.spdag.ru/activities/18</t>
  </si>
  <si>
    <t>http://www.kspkbr.ru/index.php/2012-06-22-11-50-48/materialy-kontrolnykh-meropriyatij/53-o-palate/2853-materialy-kontrolnykh-meropriyatij-2018-god</t>
  </si>
  <si>
    <t>http://spalata-chr.ru/?type=12</t>
  </si>
  <si>
    <t>http://kspstav.ru/content/realizacija-predstavlenij-i-predpisanij-0</t>
  </si>
  <si>
    <t>http://www.ksp02.ru/deyatelnost/info_o_prinyatih_merah.php</t>
  </si>
  <si>
    <t>http://www.sp.e-mordovia.ru/informatsiya-o-prinyatykh-po-vnesennym-predstavleniyam-resheniyakh-i-merakh.html</t>
  </si>
  <si>
    <t>http://www.sprt.tatar/articles/6/99</t>
  </si>
  <si>
    <t>http://www.gkk.udmurt.ru/inspections/result_control/untitled.php</t>
  </si>
  <si>
    <t>http://kcp.cap.ru/SiteMap.aspx?id=2613341</t>
  </si>
  <si>
    <t>http://www.ksp43.ru/result_of_monitoring</t>
  </si>
  <si>
    <t>http://ksp.r52.ru/ru/11/</t>
  </si>
  <si>
    <t>http://sp-penza.ru/the-activities-of-the-chamber/information-about-control-and-expert-analytical-activities/</t>
  </si>
  <si>
    <t>http://sp-so.ru/activities/40</t>
  </si>
  <si>
    <t>http://kspkurgan.ru/solushions</t>
  </si>
  <si>
    <t>http://spso66.ru/activity/4</t>
  </si>
  <si>
    <t>http://ksp74.ru/list.php?cat=audrep2018</t>
  </si>
  <si>
    <t>http://www.sphmao.ru/about/activities/rezultats/2019_rezkm.php</t>
  </si>
  <si>
    <t>https://spyanao.ru/deyatelnost/kontrolnaya-i-ekspertno-analiticheskaya-deyatelnost/ekspertno-analiticheskie-meropriyatiya/2018-god/</t>
  </si>
  <si>
    <t>http://ksp04.ru/about/213-ispolnenie-predstavleniy-2018</t>
  </si>
  <si>
    <t>Невозможно произвести оценку показателя. Информация не размещается.</t>
  </si>
  <si>
    <t>http://irksp.ru/?page_id=6966</t>
  </si>
  <si>
    <t>http://kspko.ru/pages/otchety</t>
  </si>
  <si>
    <t>http://www.kspomskobl.ru/Collegs.html</t>
  </si>
  <si>
    <t>http://audit.tomsk.ru/deyatelnost/plan_rabot/plan-raboty-2018/index.php</t>
  </si>
  <si>
    <t>http://sp03.ru/work/info_sp_rb</t>
  </si>
  <si>
    <t>https://www.ksp41.ru/deyatelnost/KM/</t>
  </si>
  <si>
    <t>http://ksp25.ru/working/2018_god/</t>
  </si>
  <si>
    <t>http://ksp27.ru/information</t>
  </si>
  <si>
    <t>http://spsakh.ru/work_18.php</t>
  </si>
  <si>
    <t>http://www.eao.ru/vlast--1/struktura/kontrolno-schetnaya-palata-eao/deyatelnost-ksp-eao/#11</t>
  </si>
  <si>
    <t>Соотношение мероприятий, информация о принятых решениях и мерах по которым размещена в открытом доступе, к запланированным</t>
  </si>
  <si>
    <t>Соотношение мероприятий, информация о которых размещена в открытом доступе, к запланированным</t>
  </si>
  <si>
    <t>Сведения о контрольных мероприятиях, которые завершаются в III и IV квартале 2018 года</t>
  </si>
  <si>
    <t>Нет информации по пунктам 25, 37 плана на 2018 год.</t>
  </si>
  <si>
    <t>Нет информации по пунктам15, 17, 19, 21, 25, 37 плана на 2018 год.</t>
  </si>
  <si>
    <t>Нет информации по пунктам 2,11, 2.14, 2.18, 2.22, 2.25, 2.27, 2.29, 2.31, 2.34, 2.36, 2.37, 2.39, 2.42, 2.45, 2.47. 2.50 плана на 2018 год.</t>
  </si>
  <si>
    <t>http://ksp37.ru/content/services/posled-kontrol</t>
  </si>
  <si>
    <t xml:space="preserve">Сведения за 2018 год находятся в разделе "Архив", требуются специальные действия для того, чтобы их найти (К1). </t>
  </si>
  <si>
    <t>http://kspkostroma.ru/deyatelnost/control/god2018</t>
  </si>
  <si>
    <t>Нет информации по мероприятиям 10, 21, 28 и 31 плана на 2018 год.</t>
  </si>
  <si>
    <t>Наименование не отражает содержания (информация группируется по датам), информация дублируется (К1). Нет информации по пунктам 13,22.23,24,25,32,36 раздела 1 плана на 2018 год.</t>
  </si>
  <si>
    <t>Нет информации по пунктам 2, 4.6.6 плана на 2018 год.</t>
  </si>
  <si>
    <t>По мероприятию 1.1.6 на плана 2018 год по состоянию на 20.11.2019 г. указано, что срок ответа не наступил.</t>
  </si>
  <si>
    <t>Нет информации по пункту 12 плана на 2018 год.</t>
  </si>
  <si>
    <t>Нет информации по пункту 11 плана на 2018 год.</t>
  </si>
  <si>
    <t xml:space="preserve">Нет информации по пунктам 1.2.7, 2.1.2, 2.9.1, 2.12.1, 3.2 плана на 2018 год. </t>
  </si>
  <si>
    <t>По одному из мероприятий плана на 2018 год (п.3.10) представления и предписания не вносились.</t>
  </si>
  <si>
    <t>Пункты плана на 2018 год не пронумерованы.</t>
  </si>
  <si>
    <t>Для большей части контрольных мероприятий плана на 2018 год не указано время их проведения.</t>
  </si>
  <si>
    <t>-</t>
  </si>
  <si>
    <t>Для большей части контрольных мероприятий плана на 2018 год не указано время их проведения. Информация о принятых решениях и мерах не размещается.</t>
  </si>
  <si>
    <t>По одному из мероприятий плана 2018 г.(п.2) представления и предписания не вносились?</t>
  </si>
  <si>
    <t>нет (не отвечает требованиям)</t>
  </si>
  <si>
    <t>По мероприятию 8 плана на 2018 год информация размещена после установленного срока (07.10.2019).</t>
  </si>
  <si>
    <t>http://www.ksplo.ru/proverka_otchet; http://www.ksplo.ru/predstavleniya</t>
  </si>
  <si>
    <t>Информация отсутствует, вместо нее дается ссылка на главную страницу портала государственного и муниципального аудита.</t>
  </si>
  <si>
    <t>Размещенные сведения по мероприятию 1.6 плана на 2018 год не содержат информации о принятых решениях и мерах, по другим мероприятиям плана 2018 г. информация отсутствует.</t>
  </si>
  <si>
    <t>Размещенные сведения не содержат информацию о принятых решениях и мерах.</t>
  </si>
  <si>
    <t>По мероприятиям 1.22, 1.45 плана на 2018 год отсутствуют сведения о выявленных нарушениях.</t>
  </si>
  <si>
    <t>Для большей части мероприятий сведения не размещены. По пунктам 1.24, 1.25 плана на 2018 год отсутствуют сведения о принятых мерах.</t>
  </si>
  <si>
    <t>http://www.ksp61.ru/work/plans/; http://www.ksp61.ru/work/checks/</t>
  </si>
  <si>
    <t>В годовом плане не указано время проведения мероприятий (месяц или квартал); информация детализируется в течение года, после установленного срока.</t>
  </si>
  <si>
    <t>да (детализация по времени проведения мероприятий осуществляется в течение года, ежеквартально).</t>
  </si>
  <si>
    <t>Информация содержится бюллетенях, частично размещается после установленного срока (по истечении 3 месяцев после завершения мероприятия, п.1.1.32, 1.1.34 плана на 2018 год). По п.1.1.14 плана на 2018 год информация не размещена.</t>
  </si>
  <si>
    <t>http://kspri.ru/deyatelnost/godovye-plany-rabot</t>
  </si>
  <si>
    <t>http://kspri.ru/deyatelnost/kontrolno-revizionnaya</t>
  </si>
  <si>
    <t>На дату мониторинга (28.11.2019) информация о принятых решениях и мерах по внесенным представлениям и предписаниям отсутствует для мероприятий 10, 13, 15 и 16 плана на 2018 год.</t>
  </si>
  <si>
    <t>http://ksp15.ru/%d0%b4%d0%b5%d1%8f%d1%82%d0%b5%d0%bb%d1%8c%d0%bd%d0%be%d1%81%d1%82%d1%8c/%d0%b8%d0%bd%d1%84%d0%be%d1%80%d0%bc%d0%b0%d1%86%d0%b8%d1%8f-%d0%be-%d0%bc%d0%b5%d1%80%d0%be%d0%bf%d1%80%d0%b8%d1%8f%d1%82%d0%b8%d1%8f%d1%85/</t>
  </si>
  <si>
    <t>Информация размещается в сводном виде, не отвечает требованиям.</t>
  </si>
  <si>
    <t>По мероприятию 2.20.2 сведения не конкретизированы, находятся в другом разделе.</t>
  </si>
  <si>
    <t>Нет информации по п.2.2.5 плана на 2018 год.</t>
  </si>
  <si>
    <t>Информация размещается по отдельным мероприятиям после установленных сроков.</t>
  </si>
  <si>
    <t>Размещается информация в сводном виде, не удовлетворяет требованиям для оценки показателя.</t>
  </si>
  <si>
    <t>Нет информации по пунктам 2,11,12,27,30,32 плана на 2018 год.</t>
  </si>
  <si>
    <t>Нет информации по пункту 4.1.3 плана на 2018 год.</t>
  </si>
  <si>
    <t>Информация о принятых решениях и мерах отсутствует.</t>
  </si>
  <si>
    <t>Сведения содержатся в двух разделах.</t>
  </si>
  <si>
    <t>Нет информации по пунктам 6,9,11,14,16 плана на 2018 год.</t>
  </si>
  <si>
    <t>Нет информации по пункту 1.31 плана на 2018 год.</t>
  </si>
  <si>
    <t>Сведения размещаются по отдельным мероприятиям, для большей части мероприятий отсутствует содержательная информация о принятых мерах.</t>
  </si>
  <si>
    <t>http://sp.samregion.ru/activity/plan/</t>
  </si>
  <si>
    <t>Информация размещается в части отдельных мероприятий (менее 50%), по п.1.8 содержательные сведения о принятых мерах отсутствуют.</t>
  </si>
  <si>
    <t>Информация размещается по отдельным мероприятиям (2 из 3), содержательная информация о выявленных нарушениях в опубликованных сведениях отсутствует.</t>
  </si>
  <si>
    <t>Нет информации по пунктам 1.1, 1.11, 1.13,1.15, 1.16 плана на 2018 год (по состоянию на 06.12.2019).</t>
  </si>
  <si>
    <t>В плане на 2018 год не указано время проведения мероприятий, невозможно провести оценку показателя.</t>
  </si>
  <si>
    <t>Нет информации по пунктам 5.2, 11 плана на 2018 год (по состоянию на 06.12.2019).</t>
  </si>
  <si>
    <t>По мероприятиям 5.1, 6.3 не ясно, в чем заключается суть нарушений.</t>
  </si>
  <si>
    <t>Нет информации по п.9.2 плана на 2018 год, по отдельным мероприятиям отсутствует содержательная информация о принятых мерах (см., напр., пункты 5.1, 6.3)</t>
  </si>
  <si>
    <t>Нет информации по пунктам 3.7,3.12,3.13,3.14,3.15 плана на 2018 год (по состоянию на 06.12.2019).</t>
  </si>
  <si>
    <t>План на 2018 год не содержит сведений о сроках реализации мероприятий, невозможно провести оценку показателя.</t>
  </si>
  <si>
    <t>http://sp-ak.ru/index.php/2013-01-31-07-00-31/2014-09-28-13-19-28</t>
  </si>
  <si>
    <t>http://sp-ak.ru/index.php/2013-01-31-07-00-31/2014-09-28-13-22-31</t>
  </si>
  <si>
    <t>Нет информации по мероприятиям 1.3.5/2, 1.3.13/1, 1.3.22/1 плана на 2018 год (по состоянию на 06.12.2019).</t>
  </si>
  <si>
    <t>Размещенная информация не отвечает требованиям (отсутствует содержательная информация о принятых мерах)..</t>
  </si>
  <si>
    <t>По мероприятиям за 2018 год наименования не отражают содержания (К1).</t>
  </si>
  <si>
    <t xml:space="preserve">Нет информации по мероприятиям 1.6,1.14,1.15,1.28,1.31,1.56 плана на 2018 год (по состоянию на 11.12.2019). </t>
  </si>
  <si>
    <t>Нет информации по пункту 24 плана на 2018 год (по состоянию на 11.12.2019). Размещено в разделе "Планы и итоги работы".</t>
  </si>
  <si>
    <t>Нет информации по пунктам 61, 65 плана на 2018 год (по состоянию на 13.12.2019 г.). Группировка данных по фамилиям аудиторов (К1).</t>
  </si>
  <si>
    <t>Группировка данных по фамилиям аудиторов (основание для применения К1).</t>
  </si>
  <si>
    <t>https://schetnaja-palata.sakha.gov.ru/deyatelnost</t>
  </si>
  <si>
    <t>Нет информации по пунктам 1.3.5, 1.5.3 плана на 2018 год (по состоянию на 13.12.2019).</t>
  </si>
  <si>
    <t>Нет информации по мероприятиям 2.1.6, 2.1.10 плана на 2018 г. (по состоянию на 13.12.2019).</t>
  </si>
  <si>
    <t>Нет информации по пунктам 5-1, 6, 21-1 плана на 2018 год (по состоянию на 20.12.2019).</t>
  </si>
  <si>
    <t>Нет информации по пунктам 1.7, 1.11, 1.12 плана на 2018 год (по состоянию на 20.12.2018).</t>
  </si>
  <si>
    <t>* Исключены плановые контрольные мероприятия, представления или предписания по результатам которых не вносились.</t>
  </si>
  <si>
    <t>Нет информации по пунктам 1.5.2, 1.15, 1.16.1, 1.17 плана на 2018 год (по состоянию на 20.12.2019). По пунктам 1.8, 1.9, 1.13, 1.16.2 представления и предписания не вносились).</t>
  </si>
  <si>
    <t>В плане на 2018 год не указано время проведения мероприятий, невозможно провести оценку показателя. Информация не размещается.</t>
  </si>
  <si>
    <t>Нет информации по пунктам 25, 26, 30, 31, 35 плана на 2018 год (по состоянию на 13.12.2019).</t>
  </si>
  <si>
    <t>Наличие плана контрольных мероприятий на 2019 год, соответствующего требованиям</t>
  </si>
  <si>
    <t>По контрольным мероприятиям, которые завершаются в I-II кварталах 2019 года</t>
  </si>
  <si>
    <t>Наличие плана контрольных мероприятий на 2019 год</t>
  </si>
  <si>
    <t>Количество запланированных контрольных мероприятий *</t>
  </si>
  <si>
    <t>нет</t>
  </si>
  <si>
    <t>да (с учетом размещения квартальных планов)</t>
  </si>
  <si>
    <t>https://minfin.saratov.gov.ru/</t>
  </si>
  <si>
    <t>Нет информации по пунктам 15, 16, 31 плана на 2019 год.</t>
  </si>
  <si>
    <t>Нет информации по пункту 1.16 плана на 2019 год.</t>
  </si>
  <si>
    <t>Комментарий по контрольным мероприятиям 2019 г.</t>
  </si>
  <si>
    <t>Нет информации по пункту 8 раздела II плана на 2018 год, перенесен на 2019 год.</t>
  </si>
  <si>
    <t xml:space="preserve">По мероприятиям 2019 г. информация не размещалась. </t>
  </si>
  <si>
    <t>Нет информации по пунктам 2.25, 2.34, 2.36, 2.39 плана на 2018 год. Пункты 2.34 и 2.36 плана на 2018 год перенесены на 1 квартал 2019 года.</t>
  </si>
  <si>
    <t>* Исключены плановые контрольные мероприятия, представления или предписания по результатам которых не вносились, а также мероприятия, перенесенные на 2019 год, если информация об этом на момент проведения мониторинга была в открытом доступе.</t>
  </si>
  <si>
    <t xml:space="preserve">Нет информации по пунктам 2.19, 2.24, 2.27, 2.30, 2.39, 2.48, 2.52 плана на 2019 год. </t>
  </si>
  <si>
    <t xml:space="preserve">Нет информации по пункту 1.17 плана на 2018 год, перенесен на 2019 год. Сведения за 2018 год находятся в разделе "Архив", требуются специальные действия для того, чтобы их найти (К1). </t>
  </si>
  <si>
    <t>По контрольным мероприятиям, которые завершаются в I-III кварталах 2019 года (на дату проведения мониторинга)</t>
  </si>
  <si>
    <t>Нет информации по пунктам  7, 14, 15 плана на 2019 год.</t>
  </si>
  <si>
    <t>Нет информации по пунктам 5, 9, 10, 11, 12, 13, 14, 15, 24, 26 плана на 2019 год.</t>
  </si>
  <si>
    <t>Нет информации по пунктам 2.1.3, 2.1.4, 2.1.5, 3.1.8 плана на 2019 год.</t>
  </si>
  <si>
    <t>Нет информации по пунктам 21, 22, 24 плана на 2019 год.</t>
  </si>
  <si>
    <t>Нет информации по пунктам 2.2.2, 2.2.3, 3.2 плана на 2018 год, пункт 2.2.3 перенесен на 2019 год.</t>
  </si>
  <si>
    <t>Нет информации по пунктам 2.3.1, 2.11.1, 4.1.3 плана на 2019 год.</t>
  </si>
  <si>
    <t>Нет информации по пунктам 3.12, 3.13 плана на 2018 год; 3.12 - утратил силу, 3.13 перенесен в экспертно-аналитические мероприятия.</t>
  </si>
  <si>
    <t>Нет информации по 3.5 плана на 2019 год.</t>
  </si>
  <si>
    <t xml:space="preserve">Нет информации по пунктам 1.2, 1.3, 1.5 плана на 2019 год. </t>
  </si>
  <si>
    <t>Нет информации по пунктам 2.2.6.2, 2.2.6.3 плана на 2019 г. Пункты плана не совпадают с информацией о контрольном мероприятии (К1).</t>
  </si>
  <si>
    <t>В плане на 2018 не указано время проведения мероприятий, невозможно провести оценку показателя.</t>
  </si>
  <si>
    <t>В плане на 2019 не указано время проведения мероприятий, невозможно провести оценку показателя.</t>
  </si>
  <si>
    <t xml:space="preserve">По мероприятию 1.9 сведения размещены после установленного срока (после 26.09.2019). По отдельным мероприятиям сведения о выявленных нарушениях не конкретизированы. </t>
  </si>
  <si>
    <t>Нет информации по пунктам 3, 7 плана на 2019 год.</t>
  </si>
  <si>
    <t>План на 2019 год отсутствует, невозможно провести оценку показателя.</t>
  </si>
  <si>
    <t>Нет информации по пункту 4.4 плана на 2018 год.</t>
  </si>
  <si>
    <t>Нет информации по пунктам 5.1, 6.2, 6.17, 6.22, 6.23, 6.24, 6.25 плана на 2019 год.</t>
  </si>
  <si>
    <t>Нет информации по пунктам 2.3.6, 2.3.8, 2.3.9 плана на 2018 год.</t>
  </si>
  <si>
    <t>Нет информации по пунктам 2.2.1, 2.6, 2.4 плана на 2019 год.</t>
  </si>
  <si>
    <t>По одному и тому же мероприятию несколько раз размещаются разные сведения.</t>
  </si>
  <si>
    <t>Нет информации по пунктам 1.1.6, 1.1.7, 1.1.10, 1.1.16, 1.1.19, 1.1.20, 1.1.22, 1.1.23, 1.1.24, 1.1.25 плана на 2019 год.</t>
  </si>
  <si>
    <t>Нет информация по мероприятию 6 прил. 4 плана на 2018 год.</t>
  </si>
  <si>
    <t>Нет информации по пунктам 1.9, 1.11, 1.14 плана на 2019 год.</t>
  </si>
  <si>
    <t>Сведения о контрольных мероприятиях, которые завершаются в IV квартале 2018 года (на дату проведения мониторинга)</t>
  </si>
  <si>
    <t>Нет информации по пунктам  6, 7, 9, 14, 15, 23, 24 плана на 2019 год.</t>
  </si>
  <si>
    <t>Нет информации по пункту 2.12 плана на 2019 год.</t>
  </si>
  <si>
    <t>Нет информации по пункту 20к плана на 2019 год.</t>
  </si>
  <si>
    <t>Нет информации по пункту 2.5 плана на 2019 год.</t>
  </si>
  <si>
    <t>Нет информации по пунктам 1.21, 1.23, 1.24, 1.29.1 плана на 2019 год.</t>
  </si>
  <si>
    <t>Нет информации по пункту 10 плана на 2019 год.</t>
  </si>
  <si>
    <t>Нет информации по пункту 1.37 плана на 2019 год.</t>
  </si>
  <si>
    <t>В плане на 2018 год не указано время проведения мероприятий, информация размещается по результатам большей части мероприятий (96% от мероприятий, предусмотренных на 2018 год).</t>
  </si>
  <si>
    <t>да (размещен после 05.12.2019 г.)</t>
  </si>
  <si>
    <t>Информация размещается в сводном виде, поквартально. Нет информации по пункту 3.9 плана на 2018 год в части одного учреждения. В плане явным образом не обозначен тип контрольного мероприятия (К2).</t>
  </si>
  <si>
    <t>Нет информации по пунктам 2.2, 2.9, 2.11 плана на 2019 год.</t>
  </si>
  <si>
    <t>http://kspkurgan.ru/auditing/auditing2019</t>
  </si>
  <si>
    <t>Нет информации по пунктам 1.2, 1.3, 1.4, 1.5. 1.6, 1.14 плана на 2019 год. По мероприятиям 1.1, 1.13, 1.15 содержательная информация о выявленных нарушениях отсутствует.</t>
  </si>
  <si>
    <t>Нет информации по пунктам 1.42, 1.47 плана на 2019 год.</t>
  </si>
  <si>
    <t>Нет информации по пунктам 1.3, 2.5, 3.5.1, 3.3.1, 3.3.2, 8 плана на 2019 год.</t>
  </si>
  <si>
    <t>Нет информации по пунктам 2, 3, 4, 5, 8, 9, 10, 12, 13 плана на 2019 год.</t>
  </si>
  <si>
    <t>Нет информации по пункту 1.3.4.14 плана на 2019 год.</t>
  </si>
  <si>
    <t>Мероприятия 1.8, 1.10 перенесены на 2019 год (в плане позиции 1.4 и 1.5 соответственно). Уточнения о переносе мероприятий на 2019 год в плане на 2018 год отсутствуют.</t>
  </si>
  <si>
    <t>Нет информации по мероприятиям 2.1.1.3, 2.1.2.6, 2.1.2.7,2.1.4.8 плана на 2018 год (по состоянию на 06.12.2019), мероприятие 2.1.2.6 перенесено на 2019 год.</t>
  </si>
  <si>
    <t>Размещены сведения только по пунктам 2.2.1, 2.3.1, 2.4.1, 2.5.2 плана на 2019 год.</t>
  </si>
  <si>
    <t>Нет информации по 2 мероприятиям (заксобрание, филармония) плана на 2018 год (по состоянию на 06.12.2019).</t>
  </si>
  <si>
    <t>Нет информации по 1 мероприятию (соц.поддержка населения) плана на 2019 год.</t>
  </si>
  <si>
    <t>http://www.kspko.ru/</t>
  </si>
  <si>
    <t>Нет информации по пунктам 20, 22.1, 23, 24, 26 плана на 2019 год.</t>
  </si>
  <si>
    <t>Нет информации по пунктам 2.2.2, 2.2.3 плана на 2019 год.</t>
  </si>
  <si>
    <t>https://ksppk.ru/otkrytye-dannye/kontrolno-revizionnaya-deyatelnost-ksp/otchety-po-godam/</t>
  </si>
  <si>
    <t>Переход на старую версию сайта: https://old.ksppk.ru/index.php/otkrytye-dannye/kontrolno-revizionnaya-deyatelnost-ksp/49-otchety. Нет информации по мероприятию 21к плана на 2018 год.</t>
  </si>
  <si>
    <t>Нет информации по пунктам 23, 25, 40 плана на 2019 год. Группировка данных по фамилиям аудиторов (К1).</t>
  </si>
  <si>
    <t>Нет информации по пунктам 1.2, 1.3, 1.10 плана на 2019 год.</t>
  </si>
  <si>
    <t>Нет информации по пункту 1.10 плана на 2019 год.</t>
  </si>
  <si>
    <t>Нет информации по 1.16, 1.19, 1.20 плана на 2019 год.</t>
  </si>
  <si>
    <t>Нет информации по пунктам 30, 31 плана на 2019 год.</t>
  </si>
  <si>
    <t>Нет информации по пунктам 1, 6 плана на 2019 год.</t>
  </si>
  <si>
    <t>Нет информации по пунктам 2.5.1, 2.5.2 плана на 2019 год.</t>
  </si>
  <si>
    <t>В плане на 2019 год не указано время проведения мероприятий, невозможно провести оценку показателя.</t>
  </si>
  <si>
    <t>Мероприятий, завершающихся в I-II кварталах, планом не предусмотрено.</t>
  </si>
  <si>
    <t>Нет информации по пунктам 1.2, 2.1, 2.2 раздела 2 плана на 2019 год. При наличии нарушений направляются информационные письма.</t>
  </si>
  <si>
    <t>http://xn----8sbyfbbgiwt0j2b.xn--p1ai/plan-raboty.html</t>
  </si>
  <si>
    <t>Указано, что срок не наступил или снято с контроля.</t>
  </si>
  <si>
    <t>Нет информации по пункту 1.2.1 плана на 2019 год.</t>
  </si>
  <si>
    <t>Размещена информация только по пунктам 2.3.2, 2.4.1, 2.4.2 плана на 2019 год.</t>
  </si>
  <si>
    <t>Нет информации по пунктам 3, 4, 10, 11, 12, 15, 16, 23, 32, 34 плана на 2019 год.</t>
  </si>
  <si>
    <t>Нет информации по пунктам 1.3, 1.4, 1.5, 1.6, 1.9, 1.10, 1.16, 1.18, 1.21, 1.24, 1.27, 1.28, 1.44 плана на 2019 год.</t>
  </si>
  <si>
    <t>Нет содержательной информации по пунктам 5, 6 плана на 2019 год.</t>
  </si>
  <si>
    <t>Нет информации по пункту 2.3 плана на 2019 год.</t>
  </si>
  <si>
    <t>Нет информации по пунктам 1.7, 1.6, 1.14, 1.12, 1.25, 1.8, 1.17 плана на 2019 год.</t>
  </si>
  <si>
    <t>Нет информации по пунктам 2.1, 2.6 плана на 2019 год.</t>
  </si>
  <si>
    <t>Нет информации по пункту  3.4 плана на 2019 год.</t>
  </si>
  <si>
    <t>Размещено только по пункту 7 плана на 2019 год.</t>
  </si>
  <si>
    <t>Размещено только по пункту 2.3.1 плана на 2019 год.</t>
  </si>
  <si>
    <t>Размещена информация только по 2 мероприятиям (МБТ АлгатуйскомуМР, здравоохранение на финансовое обеспечение выполнения госзадания).</t>
  </si>
  <si>
    <t>Нет информации по пунктам 1.4, 1.6-1.7, 1.15, 1.16, 1.18, 1.33, 1.41-1.44, 1.45-1.48, 1.64, 1.54, 1.57, 1.61, 1.75 плана на 2019 год.</t>
  </si>
  <si>
    <t>Размещена информация только по пунктам 23, 24, 25 плана на 2019 год.</t>
  </si>
  <si>
    <t>Нет информации по пункту 1.19 плана на 2019 год.</t>
  </si>
  <si>
    <t>Информация в 2019 году не размещается (по состоянию на 13.12.2019, 29.01.2019 раздела нет).</t>
  </si>
  <si>
    <t>Ссылки не содержат сведений о содержании мероприятий (К1).</t>
  </si>
  <si>
    <t>Планом мероприятий на 2019 год не предусмотрены мероприятия, которые завершаются в I-II кварталах 2019 года.</t>
  </si>
  <si>
    <t>Нет информации по пунктам 1.12, 1.16 плана на 2019 год.</t>
  </si>
  <si>
    <t>Нет информации по пунктам 1.1, 1.2, 1.3, 1.4, 1.5, 1.16 плана на 2019 год.</t>
  </si>
  <si>
    <t>Нет информации по пункту 3.10 плана на 2019 год, пункт 3.9 исчез из плана.</t>
  </si>
  <si>
    <t>По состоянию на 12.08.2019 г.</t>
  </si>
  <si>
    <t>Информация размещена после установленного срока (по состоянию на 13.08.2019, на 29.11.2019 г. отсутствовала).</t>
  </si>
  <si>
    <t>Нет информации по пункту 2.8.2 плана на 2019 год (по состоянию на 29.01.2020).</t>
  </si>
  <si>
    <t>Нет информации по п.2.3 плана на 2019 год (по состоянию на 20.01.2020).</t>
  </si>
  <si>
    <t>Создан новый сайт, по баннеру с сайта финансового органа и законодательного органа переход на сайт КСП не осуществляется, в браузере через поиск первым выдается адрес: http://spno.nov.ru/, зайти на который невозможно (К1).</t>
  </si>
  <si>
    <t>https://spno.novreg.ru/kontrol-nye-meropriyatiya.html</t>
  </si>
  <si>
    <t>По состоянию на 15.01.2020 г.</t>
  </si>
  <si>
    <t>Сайт КСП Кемеровской области не работает на протяжении длительного времени (зафиксировано с 20.08.2019 г. по 11.03.2020 г.).</t>
  </si>
  <si>
    <t xml:space="preserve">Комментарий по контрольным мероприятиям 2018 г. </t>
  </si>
  <si>
    <t>Размещен после установленного срока надлежащей практики (13.03.2019), на новом сайте нет по состоянию на 02.08.2019.</t>
  </si>
  <si>
    <t>С учетом квартальных планов.</t>
  </si>
  <si>
    <t>Нет информации по пункту 2.3 плана на 2019 год. В плане явным образом не обозначен тип контрольного мероприятия (К2).</t>
  </si>
  <si>
    <t>По отдельным мероприятиям содержательные сведения о принятых мерах отсутствуют (см. мероприятия 4.4, 5.7, 8.3 плана на 2019 год).</t>
  </si>
  <si>
    <t>Нет информации по пункту 1.9 плана на 2019 год.</t>
  </si>
  <si>
    <t>https://schetnaja-palata.sakha.gov.ru/deyatelnost/snjatye-s-kontrolja-predstavlenija-i-predpisanija</t>
  </si>
  <si>
    <t>Нет информации по пунктам 2.1, 2.11 плана на 2019 год. Информация размещается в 3 разделах.</t>
  </si>
  <si>
    <t>Информация размещается в 3 разделах.</t>
  </si>
  <si>
    <t>По мероприятиям 2.7, 2.15 плана на 2019 год нарушений не выявлено.</t>
  </si>
  <si>
    <t>Информация размещена только по мероприятиям 2.13, 2.14 и 2.49 плана на 2019 год.</t>
  </si>
  <si>
    <t>Информация размещается в сводном виде. Содержательных сведений не содержит.</t>
  </si>
  <si>
    <t>Нет информации по пунктам 1.5, 1.7 плана на 2019 год.</t>
  </si>
  <si>
    <t>https://ksppk.ru/otkrytye-dannye/kontrolno-revizionnaya-deyatelnost-ksp/otchety-po-godam/otchety-za-2019-god/</t>
  </si>
  <si>
    <t>Нет информации по пункту 18к плана на 2019 год, нарушения выявлены.</t>
  </si>
  <si>
    <t>Соотношение мероприятий, информация по которым размещена в открытом доступе, к запланированным, за весь рассматриваемый период</t>
  </si>
  <si>
    <t>- **</t>
  </si>
  <si>
    <t>** Оценка произведена только на основе информации за 2019 год.</t>
  </si>
  <si>
    <t>Соотношение мероприятий, информация о принятых решениях и мерах по которым размещена в открытом доступе, к запланированным, за весь рассматриваемый период</t>
  </si>
  <si>
    <t xml:space="preserve">Мониторинг и оценка показателя проведены в период с 1 апреля 2019 года по 11 марта 2020 года. </t>
  </si>
  <si>
    <t>Группа A: очень высокий уровень открытости бюджетных данных</t>
  </si>
  <si>
    <t>Группа B: высокий уровень открытости бюджетных данных</t>
  </si>
  <si>
    <t>Группа C: средний уровень открытости бюджетных данных</t>
  </si>
  <si>
    <t>Группа D: низкий уровень открытости бюджетных данных</t>
  </si>
  <si>
    <t>Группа E: очень низкий уровень открытости бюджетных данных</t>
  </si>
  <si>
    <t>Нет информации по пунктам 1.4 , 1.16 плана на 2018 год (по состоянию на 06.12.2019). По мероприятиям 1.7, 1.8, 1.12, 1.14 нет содержательных сведений о принятых мерах.</t>
  </si>
  <si>
    <t xml:space="preserve">С главной страницы по ссылке "Контрольная деятельность" осуществляется переход в раздел "Новости". С карты сайта по ссылке "Контрольная деятельность" осуществляется переход в соответствующий раздел, где отображается ограниченное число позиций, при переходе в архив происходит переадресация в раздел "Новости". В итоге информация недоступна. </t>
  </si>
  <si>
    <t xml:space="preserve">Нет информации по пунктам 1.10, 1.12, 1.13, 1.21 плана на 2019 год. Как минимум, начиная с 11.03.2020 г., с главной страницы по ссылке "Контрольная деятельность" осуществляется переход в раздел "Новости". С карты сайта по ссылке "Контрольная деятельность" осуществляется переход в соответствующий раздел, где отображается ограниченное число позиций, при переходе в архив происходит переадресация в раздел "Новости". В итоге информация недоступна. </t>
  </si>
  <si>
    <t xml:space="preserve">Нет информации по п. 1.14 плана на 2019 год (по состоянию на 24.01.2020, на 11.03.2020). Как минимум, начиная с 11.03.2020 г., с главной страницы по ссылке "Контрольная деятельность" осуществляется переход в раздел "Новости". С карты сайта по ссылке "Контрольная деятельность" осуществляется переход в соответствующий раздел, где отображается ограниченное число позиций, при переходе в архив происходит переадресация в раздел "Новости". В итоге информация недоступна. </t>
  </si>
  <si>
    <t>Оценка показателя проведена в период с 13 мая по 2 августа 2019 года.</t>
  </si>
  <si>
    <t>Мониторинг и оценка показателей проведены в период с 29 марта по 2 августа 2019 года.</t>
  </si>
  <si>
    <t>Мониторинг и оценка показателей раздела проведены в период с 29 марта 2019 года по 11 марта 2020 года.</t>
  </si>
  <si>
    <r>
      <t xml:space="preserve">а) </t>
    </r>
    <r>
      <rPr>
        <sz val="9"/>
        <color theme="1"/>
        <rFont val="Times New Roman"/>
        <family val="1"/>
        <charset val="204"/>
      </rPr>
      <t xml:space="preserve">Размещен официальный документ, утвержденный председателем контрольно-счетного органа субъекта РФ или решением коллегии контрольно-счетного органа субъекта РФ (как минимум, должно быть указано, кем или каким документом и когда утвержден план). Проект плана, план без подписи уполномоченного лица или указания документа, которым утвержден план, план без указания даты подписания в целях оценки показателя не учитывается. Рекомендуется размещать документ в графическом формате. </t>
    </r>
  </si>
  <si>
    <r>
      <t xml:space="preserve">б) </t>
    </r>
    <r>
      <rPr>
        <sz val="9"/>
        <color theme="1"/>
        <rFont val="Times New Roman"/>
        <family val="1"/>
        <charset val="204"/>
      </rPr>
      <t>В плане указаны наименования контрольных мероприятий с указанием проверяемого объекта или целевого назначения проверяемых средств;</t>
    </r>
  </si>
  <si>
    <r>
      <t xml:space="preserve">в) </t>
    </r>
    <r>
      <rPr>
        <sz val="9"/>
        <color theme="1"/>
        <rFont val="Times New Roman"/>
        <family val="1"/>
        <charset val="204"/>
      </rPr>
      <t xml:space="preserve">Для каждого контрольного мероприятия указано время его проведения (месяц или квартал). В случае если в плане не указано время проведения контрольных мероприятий или оно указано как «год» либо как «I полугодие; «II полугодие», то такой план не учитывается в целях оценки показателя. </t>
    </r>
  </si>
  <si>
    <r>
      <t>Размещается ли в открытом доступе</t>
    </r>
    <r>
      <rPr>
        <sz val="9"/>
        <color theme="1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>на официальном сайте контрольно-счетного органа субъекта РФ информация о принятых решениях и мерах по внесенным контрольно-счетным органом субъекта РФ представлениям и предписаниям?</t>
    </r>
  </si>
  <si>
    <t>Результаты оценки уровня открытости бюджетных данных субъектов Российской Федерации по разделу 7 "Финансовый контроль" за 2019 год</t>
  </si>
  <si>
    <r>
      <t>Результаты оценки уровня открытости бюджетных данных субъектов Российской Федерации по разделу 7 "Финансовый контроль"</t>
    </r>
    <r>
      <rPr>
        <sz val="9"/>
        <color indexed="8"/>
        <rFont val="Times New Roman"/>
        <family val="1"/>
        <charset val="204"/>
      </rPr>
      <t xml:space="preserve"> за 2019 год (группировка по федеральным округам)</t>
    </r>
  </si>
  <si>
    <t>Размещен после установленного срока надлежащей практики (04.03.2019, дата указана на сайте).</t>
  </si>
  <si>
    <t xml:space="preserve">Нет информации по пункту 7 раздела II (перенесен на 2019 год), по пункту 5 раздела III. </t>
  </si>
  <si>
    <t>По мероприятиям 6.2, 7.1 не ясно, в чем заключается суть нарушений.</t>
  </si>
  <si>
    <t>Информация размещается в 3 разделах, в ряде случаев не указано, к какому мероприятию имеет отношение информация (К1).</t>
  </si>
  <si>
    <t>Нет информации по пункту 1.8 плана на 2019 год (по состоянию на 10.03.2020).</t>
  </si>
  <si>
    <t>Нет информации по мероприятию 1.17 плана на 2018 год (по состоянию на 20.12.2019).</t>
  </si>
  <si>
    <t>Источник данных</t>
  </si>
  <si>
    <t>Нет информации по пункту 19 плана на 2019 год.</t>
  </si>
  <si>
    <t>По большей части мероприятий при наличии нарушений направляются информационные письма, сведений о направлении представлений и предписаний нет.</t>
  </si>
  <si>
    <t>На дату мониторинга (29.11.2019) информация для большей части мероприятий не размещена (указано, что срок не наступил). Для мероприятия 1 прил.5 плана на 2018 г. отсутствуют сведения о том, какие меры приняты.</t>
  </si>
  <si>
    <t>Информация размещается в сводном виде, поквартально. Нет информации по п.3.9 (Центр государственной кадастровой оценки). По трем мероприятиям представления, предписания не вносились.</t>
  </si>
  <si>
    <t>Комментарий по контрольным мероприятиям 2018 года</t>
  </si>
  <si>
    <t>Комментарий по контрольным мероприятиям 2019 года</t>
  </si>
  <si>
    <t>Раздел 7.    Финансовый контроль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</si>
</sst>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1" x14ac:knownFonts="1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6" fillId="0" borderId="0"/>
  </cellStyleXfs>
  <cellXfs count="20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3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0" borderId="1" xfId="2" quotePrefix="1" applyNumberFormat="1" applyFont="1" applyFill="1" applyBorder="1" applyAlignment="1">
      <alignment horizontal="center" vertical="center"/>
    </xf>
    <xf numFmtId="165" fontId="2" fillId="0" borderId="1" xfId="2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165" fontId="2" fillId="0" borderId="2" xfId="1" applyNumberFormat="1" applyFont="1" applyFill="1" applyBorder="1" applyAlignment="1">
      <alignment horizontal="left" vertical="center"/>
    </xf>
    <xf numFmtId="2" fontId="2" fillId="0" borderId="2" xfId="1" applyNumberFormat="1" applyFont="1" applyFill="1" applyBorder="1" applyAlignment="1">
      <alignment horizontal="left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horizontal="center" vertical="center"/>
    </xf>
    <xf numFmtId="165" fontId="2" fillId="3" borderId="2" xfId="1" applyNumberFormat="1" applyFont="1" applyFill="1" applyBorder="1" applyAlignment="1">
      <alignment horizontal="left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0" fontId="9" fillId="0" borderId="0" xfId="0" applyFont="1"/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3" borderId="1" xfId="2" quotePrefix="1" applyNumberFormat="1" applyFont="1" applyFill="1" applyBorder="1" applyAlignment="1">
      <alignment horizontal="center" vertical="center"/>
    </xf>
    <xf numFmtId="165" fontId="2" fillId="3" borderId="1" xfId="2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165" fontId="2" fillId="0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10" fillId="0" borderId="0" xfId="0" applyFont="1"/>
    <xf numFmtId="165" fontId="2" fillId="0" borderId="2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165" fontId="2" fillId="3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2" fontId="2" fillId="0" borderId="2" xfId="1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165" fontId="2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12" fillId="0" borderId="2" xfId="0" applyNumberFormat="1" applyFont="1" applyFill="1" applyBorder="1" applyAlignment="1">
      <alignment vertical="center"/>
    </xf>
    <xf numFmtId="165" fontId="12" fillId="2" borderId="2" xfId="0" applyNumberFormat="1" applyFont="1" applyFill="1" applyBorder="1" applyAlignment="1">
      <alignment vertical="center"/>
    </xf>
    <xf numFmtId="0" fontId="16" fillId="0" borderId="0" xfId="0" applyFont="1"/>
    <xf numFmtId="0" fontId="12" fillId="0" borderId="0" xfId="0" applyFont="1"/>
    <xf numFmtId="0" fontId="0" fillId="0" borderId="0" xfId="0" applyAlignment="1"/>
    <xf numFmtId="0" fontId="2" fillId="0" borderId="2" xfId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0" fillId="0" borderId="0" xfId="0" applyFill="1" applyAlignment="1"/>
    <xf numFmtId="14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/>
    <xf numFmtId="0" fontId="13" fillId="3" borderId="2" xfId="0" applyFont="1" applyFill="1" applyBorder="1" applyAlignment="1"/>
    <xf numFmtId="0" fontId="11" fillId="0" borderId="0" xfId="0" applyFont="1" applyAlignment="1"/>
    <xf numFmtId="0" fontId="12" fillId="0" borderId="0" xfId="0" applyFont="1" applyAlignment="1"/>
    <xf numFmtId="0" fontId="12" fillId="0" borderId="2" xfId="0" applyFont="1" applyFill="1" applyBorder="1" applyAlignment="1">
      <alignment vertical="center"/>
    </xf>
    <xf numFmtId="0" fontId="16" fillId="0" borderId="0" xfId="0" applyFont="1" applyFill="1"/>
    <xf numFmtId="164" fontId="2" fillId="0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/>
    </xf>
    <xf numFmtId="164" fontId="2" fillId="3" borderId="2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/>
    <xf numFmtId="0" fontId="2" fillId="0" borderId="4" xfId="0" applyFont="1" applyFill="1" applyBorder="1" applyAlignment="1">
      <alignment horizontal="left" vertical="center"/>
    </xf>
    <xf numFmtId="0" fontId="15" fillId="0" borderId="0" xfId="0" applyFont="1"/>
    <xf numFmtId="0" fontId="17" fillId="0" borderId="0" xfId="0" applyFont="1"/>
    <xf numFmtId="0" fontId="13" fillId="0" borderId="0" xfId="0" applyFont="1" applyAlignment="1">
      <alignment horizontal="center" vertical="center" wrapText="1"/>
    </xf>
    <xf numFmtId="164" fontId="2" fillId="0" borderId="2" xfId="0" applyNumberFormat="1" applyFont="1" applyFill="1" applyBorder="1" applyAlignment="1">
      <alignment vertical="center"/>
    </xf>
    <xf numFmtId="0" fontId="12" fillId="0" borderId="0" xfId="0" applyFont="1" applyFill="1" applyAlignment="1"/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6" fillId="0" borderId="0" xfId="0" applyFont="1" applyAlignment="1"/>
    <xf numFmtId="0" fontId="2" fillId="0" borderId="0" xfId="0" applyFont="1" applyAlignment="1"/>
    <xf numFmtId="0" fontId="15" fillId="0" borderId="0" xfId="0" applyFont="1" applyAlignment="1"/>
    <xf numFmtId="0" fontId="2" fillId="3" borderId="2" xfId="0" applyFont="1" applyFill="1" applyBorder="1" applyAlignment="1">
      <alignment horizontal="left" vertical="center"/>
    </xf>
    <xf numFmtId="0" fontId="0" fillId="0" borderId="0" xfId="0" applyFill="1"/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/>
    <xf numFmtId="0" fontId="2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2" fillId="3" borderId="2" xfId="0" applyNumberFormat="1" applyFont="1" applyFill="1" applyBorder="1" applyAlignment="1">
      <alignment vertical="center"/>
    </xf>
    <xf numFmtId="1" fontId="2" fillId="0" borderId="2" xfId="0" applyNumberFormat="1" applyFont="1" applyFill="1" applyBorder="1" applyAlignment="1">
      <alignment horizontal="center" vertical="center"/>
    </xf>
    <xf numFmtId="165" fontId="2" fillId="0" borderId="2" xfId="0" quotePrefix="1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/>
    </xf>
    <xf numFmtId="165" fontId="2" fillId="2" borderId="2" xfId="1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18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 indent="1"/>
    </xf>
    <xf numFmtId="0" fontId="20" fillId="0" borderId="2" xfId="0" applyFont="1" applyBorder="1" applyAlignment="1">
      <alignment horizontal="left" vertical="center" wrapText="1" indent="1"/>
    </xf>
    <xf numFmtId="0" fontId="18" fillId="0" borderId="2" xfId="0" applyFont="1" applyBorder="1" applyAlignment="1">
      <alignment vertical="center" wrapText="1"/>
    </xf>
    <xf numFmtId="165" fontId="0" fillId="0" borderId="0" xfId="0" applyNumberFormat="1"/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/>
    <xf numFmtId="49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/>
    <xf numFmtId="0" fontId="1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4" xfId="0" applyBorder="1" applyAlignment="1"/>
    <xf numFmtId="0" fontId="0" fillId="0" borderId="5" xfId="0" applyBorder="1" applyAlignment="1"/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findep.org/" TargetMode="External"/><Relationship Id="rId18" Type="http://schemas.openxmlformats.org/officeDocument/2006/relationships/hyperlink" Target="http://minfin.krskstate.ru/" TargetMode="External"/><Relationship Id="rId26" Type="http://schemas.openxmlformats.org/officeDocument/2006/relationships/hyperlink" Target="http://www.mfri.ru/" TargetMode="External"/><Relationship Id="rId39" Type="http://schemas.openxmlformats.org/officeDocument/2006/relationships/hyperlink" Target="http://beldepfin.ru/" TargetMode="External"/><Relationship Id="rId21" Type="http://schemas.openxmlformats.org/officeDocument/2006/relationships/hyperlink" Target="http://www.minfin74.ru/" TargetMode="External"/><Relationship Id="rId34" Type="http://schemas.openxmlformats.org/officeDocument/2006/relationships/hyperlink" Target="http://mfur.ru/" TargetMode="External"/><Relationship Id="rId42" Type="http://schemas.openxmlformats.org/officeDocument/2006/relationships/hyperlink" Target="http://admoblkaluga.ru/sub/finan/" TargetMode="External"/><Relationship Id="rId47" Type="http://schemas.openxmlformats.org/officeDocument/2006/relationships/hyperlink" Target="https://volgafin.volgograd.ru/" TargetMode="External"/><Relationship Id="rId50" Type="http://schemas.openxmlformats.org/officeDocument/2006/relationships/hyperlink" Target="http://finance.pnzreg.ru/" TargetMode="External"/><Relationship Id="rId55" Type="http://schemas.openxmlformats.org/officeDocument/2006/relationships/hyperlink" Target="http://finance.lenobl.ru/" TargetMode="External"/><Relationship Id="rId63" Type="http://schemas.openxmlformats.org/officeDocument/2006/relationships/hyperlink" Target="http://www.eao.ru/isp-vlast/finansovoe-upravlenie-pravitelstva/" TargetMode="External"/><Relationship Id="rId68" Type="http://schemas.openxmlformats.org/officeDocument/2006/relationships/hyperlink" Target="http://www.minfinchr.ru/" TargetMode="External"/><Relationship Id="rId76" Type="http://schemas.openxmlformats.org/officeDocument/2006/relationships/hyperlink" Target="https://fincom.gov.spb.ru/" TargetMode="External"/><Relationship Id="rId84" Type="http://schemas.openxmlformats.org/officeDocument/2006/relationships/hyperlink" Target="http://sakhminfin.ru/" TargetMode="External"/><Relationship Id="rId7" Type="http://schemas.openxmlformats.org/officeDocument/2006/relationships/hyperlink" Target="http://minfin.sakha.gov.ru/" TargetMode="External"/><Relationship Id="rId71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" TargetMode="External"/><Relationship Id="rId2" Type="http://schemas.openxmlformats.org/officeDocument/2006/relationships/hyperlink" Target="http://depfin.adm44.ru/index.aspx" TargetMode="External"/><Relationship Id="rId16" Type="http://schemas.openxmlformats.org/officeDocument/2006/relationships/hyperlink" Target="http://minfin.orb.ru/" TargetMode="External"/><Relationship Id="rId29" Type="http://schemas.openxmlformats.org/officeDocument/2006/relationships/hyperlink" Target="http://www.finsmol.ru/start" TargetMode="External"/><Relationship Id="rId11" Type="http://schemas.openxmlformats.org/officeDocument/2006/relationships/hyperlink" Target="http://minfin.tularegion.ru/" TargetMode="External"/><Relationship Id="rId24" Type="http://schemas.openxmlformats.org/officeDocument/2006/relationships/hyperlink" Target="http://minfin.tatarstan.ru/" TargetMode="External"/><Relationship Id="rId32" Type="http://schemas.openxmlformats.org/officeDocument/2006/relationships/hyperlink" Target="http://www.gfu.vrn.ru/" TargetMode="External"/><Relationship Id="rId37" Type="http://schemas.openxmlformats.org/officeDocument/2006/relationships/hyperlink" Target="https://minfin.astrobl.ru/node" TargetMode="External"/><Relationship Id="rId40" Type="http://schemas.openxmlformats.org/officeDocument/2006/relationships/hyperlink" Target="http://www.r-19.ru/authorities/ministry-of-finance-of-the-republic-of-khakassia/common/" TargetMode="External"/><Relationship Id="rId45" Type="http://schemas.openxmlformats.org/officeDocument/2006/relationships/hyperlink" Target="http://www.minfin.rkomi.ru/" TargetMode="External"/><Relationship Id="rId53" Type="http://schemas.openxmlformats.org/officeDocument/2006/relationships/hyperlink" Target="http://minfin.gov-murman.ru/" TargetMode="External"/><Relationship Id="rId58" Type="http://schemas.openxmlformats.org/officeDocument/2006/relationships/hyperlink" Target="https://fin.sev.gov.ru/" TargetMode="External"/><Relationship Id="rId66" Type="http://schemas.openxmlformats.org/officeDocument/2006/relationships/hyperlink" Target="https://minfin.rk.gov.ru/ru/index" TargetMode="External"/><Relationship Id="rId74" Type="http://schemas.openxmlformats.org/officeDocument/2006/relationships/hyperlink" Target="https://www.minfinrm.ru/" TargetMode="External"/><Relationship Id="rId79" Type="http://schemas.openxmlformats.org/officeDocument/2006/relationships/hyperlink" Target="http://www.fin.amurobl.ru/" TargetMode="External"/><Relationship Id="rId5" Type="http://schemas.openxmlformats.org/officeDocument/2006/relationships/hyperlink" Target="http://mf.mosreg.ru/" TargetMode="External"/><Relationship Id="rId61" Type="http://schemas.openxmlformats.org/officeDocument/2006/relationships/hyperlink" Target="https://minfin.saratov.gov.ru/" TargetMode="External"/><Relationship Id="rId82" Type="http://schemas.openxmlformats.org/officeDocument/2006/relationships/hyperlink" Target="https://admtyumen.ru/ogv_ru/gov/administrative/finance_department.htm" TargetMode="External"/><Relationship Id="rId19" Type="http://schemas.openxmlformats.org/officeDocument/2006/relationships/hyperlink" Target="http://fin22.ru/" TargetMode="External"/><Relationship Id="rId4" Type="http://schemas.openxmlformats.org/officeDocument/2006/relationships/hyperlink" Target="http://mf.nnov.ru/" TargetMode="External"/><Relationship Id="rId9" Type="http://schemas.openxmlformats.org/officeDocument/2006/relationships/hyperlink" Target="http://minfin.midural.ru/" TargetMode="External"/><Relationship Id="rId14" Type="http://schemas.openxmlformats.org/officeDocument/2006/relationships/hyperlink" Target="http://www.novkfo.ru/" TargetMode="External"/><Relationship Id="rId22" Type="http://schemas.openxmlformats.org/officeDocument/2006/relationships/hyperlink" Target="http://www.finupr.kurganobl.ru/" TargetMode="External"/><Relationship Id="rId27" Type="http://schemas.openxmlformats.org/officeDocument/2006/relationships/hyperlink" Target="http://minfin01-maykop.ru/Menu/Page/1" TargetMode="External"/><Relationship Id="rId30" Type="http://schemas.openxmlformats.org/officeDocument/2006/relationships/hyperlink" Target="http://adm.rkursk.ru/index.php?id=37" TargetMode="External"/><Relationship Id="rId35" Type="http://schemas.openxmlformats.org/officeDocument/2006/relationships/hyperlink" Target="https://minfin.bashkortostan.ru/" TargetMode="External"/><Relationship Id="rId43" Type="http://schemas.openxmlformats.org/officeDocument/2006/relationships/hyperlink" Target="http://dtf.avo.ru/main" TargetMode="External"/><Relationship Id="rId48" Type="http://schemas.openxmlformats.org/officeDocument/2006/relationships/hyperlink" Target="http://minfin-samara.ru/" TargetMode="External"/><Relationship Id="rId56" Type="http://schemas.openxmlformats.org/officeDocument/2006/relationships/hyperlink" Target="http://www.yarregion.ru/depts/depfin/default.aspx" TargetMode="External"/><Relationship Id="rId64" Type="http://schemas.openxmlformats.org/officeDocument/2006/relationships/hyperlink" Target="http://chaogov.ru/vlast/organy-vlasti/depfin/" TargetMode="External"/><Relationship Id="rId69" Type="http://schemas.openxmlformats.org/officeDocument/2006/relationships/hyperlink" Target="http://www.mfsk.ru/" TargetMode="External"/><Relationship Id="rId77" Type="http://schemas.openxmlformats.org/officeDocument/2006/relationships/hyperlink" Target="https://minfinkubani.ru/" TargetMode="External"/><Relationship Id="rId8" Type="http://schemas.openxmlformats.org/officeDocument/2006/relationships/hyperlink" Target="http://www.yamalfin.ru/" TargetMode="External"/><Relationship Id="rId51" Type="http://schemas.openxmlformats.org/officeDocument/2006/relationships/hyperlink" Target="http://gfu.ru/" TargetMode="External"/><Relationship Id="rId72" Type="http://schemas.openxmlformats.org/officeDocument/2006/relationships/hyperlink" Target="http://pravitelstvo.kbr.ru/oigv/minfin/" TargetMode="External"/><Relationship Id="rId80" Type="http://schemas.openxmlformats.org/officeDocument/2006/relationships/hyperlink" Target="https://www.tverfin.ru/" TargetMode="External"/><Relationship Id="rId85" Type="http://schemas.openxmlformats.org/officeDocument/2006/relationships/hyperlink" Target="http://www.kamgov.ru/minfin" TargetMode="External"/><Relationship Id="rId3" Type="http://schemas.openxmlformats.org/officeDocument/2006/relationships/hyperlink" Target="https://minfin.khabkrai.ru/portal/Menu/Page/1" TargetMode="External"/><Relationship Id="rId12" Type="http://schemas.openxmlformats.org/officeDocument/2006/relationships/hyperlink" Target="http://www.minfin-altai.ru/" TargetMode="External"/><Relationship Id="rId17" Type="http://schemas.openxmlformats.org/officeDocument/2006/relationships/hyperlink" Target="http://www.mfnso.nso.ru/" TargetMode="External"/><Relationship Id="rId25" Type="http://schemas.openxmlformats.org/officeDocument/2006/relationships/hyperlink" Target="http://mari-el.gov.ru/minfin/Pages/main.aspx" TargetMode="External"/><Relationship Id="rId33" Type="http://schemas.openxmlformats.org/officeDocument/2006/relationships/hyperlink" Target="http://ufo.ulntc.ru/" TargetMode="External"/><Relationship Id="rId38" Type="http://schemas.openxmlformats.org/officeDocument/2006/relationships/hyperlink" Target="http://fin.tmbreg.ru/" TargetMode="External"/><Relationship Id="rId46" Type="http://schemas.openxmlformats.org/officeDocument/2006/relationships/hyperlink" Target="http://minfin.kalmregion.ru/" TargetMode="External"/><Relationship Id="rId59" Type="http://schemas.openxmlformats.org/officeDocument/2006/relationships/hyperlink" Target="https://df.gov35.ru/" TargetMode="External"/><Relationship Id="rId67" Type="http://schemas.openxmlformats.org/officeDocument/2006/relationships/hyperlink" Target="http://www.minfin.donland.ru/" TargetMode="External"/><Relationship Id="rId20" Type="http://schemas.openxmlformats.org/officeDocument/2006/relationships/hyperlink" Target="http://www.depfin.admhmao.ru/" TargetMode="External"/><Relationship Id="rId41" Type="http://schemas.openxmlformats.org/officeDocument/2006/relationships/hyperlink" Target="http://orel-region.ru/index.php?head=20&amp;part=25" TargetMode="External"/><Relationship Id="rId54" Type="http://schemas.openxmlformats.org/officeDocument/2006/relationships/hyperlink" Target="http://finance.pskov.ru/" TargetMode="External"/><Relationship Id="rId62" Type="http://schemas.openxmlformats.org/officeDocument/2006/relationships/hyperlink" Target="https://minfin.49gov.ru/" TargetMode="External"/><Relationship Id="rId70" Type="http://schemas.openxmlformats.org/officeDocument/2006/relationships/hyperlink" Target="http://mfin.permkrai.ru/" TargetMode="External"/><Relationship Id="rId75" Type="http://schemas.openxmlformats.org/officeDocument/2006/relationships/hyperlink" Target="https://dvinaland.ru/gov/iogv/minfin/" TargetMode="External"/><Relationship Id="rId83" Type="http://schemas.openxmlformats.org/officeDocument/2006/relationships/hyperlink" Target="http://ebudget.primorsky.ru/Menu/Page/341" TargetMode="External"/><Relationship Id="rId1" Type="http://schemas.openxmlformats.org/officeDocument/2006/relationships/hyperlink" Target="http://www.minfintuva.ru/" TargetMode="External"/><Relationship Id="rId6" Type="http://schemas.openxmlformats.org/officeDocument/2006/relationships/hyperlink" Target="http://ufin48.ru/Menu/Page/1" TargetMode="External"/><Relationship Id="rId15" Type="http://schemas.openxmlformats.org/officeDocument/2006/relationships/hyperlink" Target="http://www.ofukem.ru/" TargetMode="External"/><Relationship Id="rId23" Type="http://schemas.openxmlformats.org/officeDocument/2006/relationships/hyperlink" Target="http://www.minfin.kirov.ru/" TargetMode="External"/><Relationship Id="rId28" Type="http://schemas.openxmlformats.org/officeDocument/2006/relationships/hyperlink" Target="http://dfei.adm-nao.ru/" TargetMode="External"/><Relationship Id="rId36" Type="http://schemas.openxmlformats.org/officeDocument/2006/relationships/hyperlink" Target="http://minfin09.ru/" TargetMode="External"/><Relationship Id="rId49" Type="http://schemas.openxmlformats.org/officeDocument/2006/relationships/hyperlink" Target="http://minfin39.ru/index.php" TargetMode="External"/><Relationship Id="rId57" Type="http://schemas.openxmlformats.org/officeDocument/2006/relationships/hyperlink" Target="https://minfin.ryazangov.ru/" TargetMode="External"/><Relationship Id="rId10" Type="http://schemas.openxmlformats.org/officeDocument/2006/relationships/hyperlink" Target="http://minfin.e-dag.ru/" TargetMode="External"/><Relationship Id="rId31" Type="http://schemas.openxmlformats.org/officeDocument/2006/relationships/hyperlink" Target="http://df.ivanovoobl.ru/" TargetMode="External"/><Relationship Id="rId44" Type="http://schemas.openxmlformats.org/officeDocument/2006/relationships/hyperlink" Target="http://ns.bryanskoblfin.ru/" TargetMode="External"/><Relationship Id="rId52" Type="http://schemas.openxmlformats.org/officeDocument/2006/relationships/hyperlink" Target="http://mf.omskportal.ru/" TargetMode="External"/><Relationship Id="rId60" Type="http://schemas.openxmlformats.org/officeDocument/2006/relationships/hyperlink" Target="http://minfin.cap.ru/" TargetMode="External"/><Relationship Id="rId65" Type="http://schemas.openxmlformats.org/officeDocument/2006/relationships/hyperlink" Target="https://www.mos.ru/findep/" TargetMode="External"/><Relationship Id="rId73" Type="http://schemas.openxmlformats.org/officeDocument/2006/relationships/hyperlink" Target="http://minfin.alania.gov.ru/" TargetMode="External"/><Relationship Id="rId78" Type="http://schemas.openxmlformats.org/officeDocument/2006/relationships/hyperlink" Target="http://egov-buryatia.ru/minfin/" TargetMode="External"/><Relationship Id="rId81" Type="http://schemas.openxmlformats.org/officeDocument/2006/relationships/hyperlink" Target="http://minfin.karelia.ru/" TargetMode="External"/><Relationship Id="rId86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ptulobl.ru/activities/plan/" TargetMode="External"/><Relationship Id="rId18" Type="http://schemas.openxmlformats.org/officeDocument/2006/relationships/hyperlink" Target="http://www.kspmo.ru/?view=plan" TargetMode="External"/><Relationship Id="rId26" Type="http://schemas.openxmlformats.org/officeDocument/2006/relationships/hyperlink" Target="http://ksppk.ru/index.php/otkrytye-dannye/plan-raboty" TargetMode="External"/><Relationship Id="rId39" Type="http://schemas.openxmlformats.org/officeDocument/2006/relationships/hyperlink" Target="http://irksp.ru/?page_id=109" TargetMode="External"/><Relationship Id="rId21" Type="http://schemas.openxmlformats.org/officeDocument/2006/relationships/hyperlink" Target="http://ksp-ao.ru/flats_sold/plans_work/" TargetMode="External"/><Relationship Id="rId34" Type="http://schemas.openxmlformats.org/officeDocument/2006/relationships/hyperlink" Target="http://ksp-amur.ru/year_plan/" TargetMode="External"/><Relationship Id="rId42" Type="http://schemas.openxmlformats.org/officeDocument/2006/relationships/hyperlink" Target="http://ksp-sev.ru/category/%D0%BF%D0%BB%D0%B0%D0%BD-%D1%80%D0%B0%D0%B1%D0%BE%D1%82%D1%8B/" TargetMode="External"/><Relationship Id="rId47" Type="http://schemas.openxmlformats.org/officeDocument/2006/relationships/hyperlink" Target="http://www.ksp.mos.ru/activity/year_plan/" TargetMode="External"/><Relationship Id="rId50" Type="http://schemas.openxmlformats.org/officeDocument/2006/relationships/hyperlink" Target="http://&#1089;&#1087;&#1085;&#1072;&#1086;.&#1088;&#1092;/index3-1.html" TargetMode="External"/><Relationship Id="rId55" Type="http://schemas.openxmlformats.org/officeDocument/2006/relationships/hyperlink" Target="http://rfspto.ru/?page_id=7749" TargetMode="External"/><Relationship Id="rId63" Type="http://schemas.openxmlformats.org/officeDocument/2006/relationships/hyperlink" Target="http://www.sprt.tatar/articles/6/102" TargetMode="External"/><Relationship Id="rId68" Type="http://schemas.openxmlformats.org/officeDocument/2006/relationships/hyperlink" Target="http://www.ksp43.ru/work-plans/1301" TargetMode="External"/><Relationship Id="rId76" Type="http://schemas.openxmlformats.org/officeDocument/2006/relationships/hyperlink" Target="http://kspkurgan.ru/plan" TargetMode="External"/><Relationship Id="rId84" Type="http://schemas.openxmlformats.org/officeDocument/2006/relationships/hyperlink" Target="http://kspri.ru/deyatelnost/godovye-plany-rabot" TargetMode="External"/><Relationship Id="rId7" Type="http://schemas.openxmlformats.org/officeDocument/2006/relationships/hyperlink" Target="http://www.ksp-vrn.ru/activity/work-plan/" TargetMode="External"/><Relationship Id="rId71" Type="http://schemas.openxmlformats.org/officeDocument/2006/relationships/hyperlink" Target="http://sp03.ru/work/3/plans2019" TargetMode="External"/><Relationship Id="rId2" Type="http://schemas.openxmlformats.org/officeDocument/2006/relationships/hyperlink" Target="http://www.kspalata76.yarregion.ru/Info/Plan.html" TargetMode="External"/><Relationship Id="rId16" Type="http://schemas.openxmlformats.org/officeDocument/2006/relationships/hyperlink" Target="http://kspao.ru/Activities/PlansOfActivities/" TargetMode="External"/><Relationship Id="rId29" Type="http://schemas.openxmlformats.org/officeDocument/2006/relationships/hyperlink" Target="http://spuo.ru/activity/plan/" TargetMode="External"/><Relationship Id="rId11" Type="http://schemas.openxmlformats.org/officeDocument/2006/relationships/hyperlink" Target="http://ksp.mosreg.ru/content/plan-raboty" TargetMode="External"/><Relationship Id="rId24" Type="http://schemas.openxmlformats.org/officeDocument/2006/relationships/hyperlink" Target="http://www.sp.e-mordovia.ru/plan-raboty.html" TargetMode="External"/><Relationship Id="rId32" Type="http://schemas.openxmlformats.org/officeDocument/2006/relationships/hyperlink" Target="https://schetnaja-palata.sakha.gov.ru/Plan-raboti" TargetMode="External"/><Relationship Id="rId37" Type="http://schemas.openxmlformats.org/officeDocument/2006/relationships/hyperlink" Target="http://www.kspkbr.ru/index.php/2012-06-22-11-50-48/plan-raboty-kontrolno-schetnoj-palaty" TargetMode="External"/><Relationship Id="rId40" Type="http://schemas.openxmlformats.org/officeDocument/2006/relationships/hyperlink" Target="http://www.ksp61.ru/work/plans/" TargetMode="External"/><Relationship Id="rId45" Type="http://schemas.openxmlformats.org/officeDocument/2006/relationships/hyperlink" Target="http://ksp67.ru/index.php/deyatelnost/plany-rabot/plan-raboty-2019-2" TargetMode="External"/><Relationship Id="rId53" Type="http://schemas.openxmlformats.org/officeDocument/2006/relationships/hyperlink" Target="http://spalata-chr.ru/?type=2" TargetMode="External"/><Relationship Id="rId58" Type="http://schemas.openxmlformats.org/officeDocument/2006/relationships/hyperlink" Target="http://ksp25.ru/working/2019_god/" TargetMode="External"/><Relationship Id="rId66" Type="http://schemas.openxmlformats.org/officeDocument/2006/relationships/hyperlink" Target="http://belksp.ru/" TargetMode="External"/><Relationship Id="rId74" Type="http://schemas.openxmlformats.org/officeDocument/2006/relationships/hyperlink" Target="http://ksp15.ru/%D0%B4%D0%B5%D1%8F%D1%82%D0%B5%D0%BB%D1%8C%D0%BD%D0%BE%D1%81%D1%82%D1%8C/%D0%B3%D0%BE%D0%B4%D0%BE%D0%B2%D1%8B%D0%B5-%D0%BF%D0%BB%D0%B0%D0%BD%D1%8B/" TargetMode="External"/><Relationship Id="rId79" Type="http://schemas.openxmlformats.org/officeDocument/2006/relationships/hyperlink" Target="https://spyanao.ru/deyatelnost/planyi-rabotyi-schetnoj-palatyi/" TargetMode="External"/><Relationship Id="rId5" Type="http://schemas.openxmlformats.org/officeDocument/2006/relationships/hyperlink" Target="http://www.spdag.ru/activities" TargetMode="External"/><Relationship Id="rId61" Type="http://schemas.openxmlformats.org/officeDocument/2006/relationships/hyperlink" Target="http://www.eao.ru/vlast--1/struktura/kontrolno-schetnaya-palata-eao/plany-i-otchety-ksp-eao/" TargetMode="External"/><Relationship Id="rId82" Type="http://schemas.openxmlformats.org/officeDocument/2006/relationships/hyperlink" Target="http://audit.tomsk.ru/deyatelnost/plan_rabot/plan-raboty-2019/index.php" TargetMode="External"/><Relationship Id="rId19" Type="http://schemas.openxmlformats.org/officeDocument/2006/relationships/hyperlink" Target="http://spno.nov.ru/index.php?option=com_content&amp;task=view&amp;id=280" TargetMode="External"/><Relationship Id="rId4" Type="http://schemas.openxmlformats.org/officeDocument/2006/relationships/hyperlink" Target="http://ksp.rkomi.ru/left/deyat/plans/" TargetMode="External"/><Relationship Id="rId9" Type="http://schemas.openxmlformats.org/officeDocument/2006/relationships/hyperlink" Target="http://admoblkaluga.ru/sub/control_palata/activities/" TargetMode="External"/><Relationship Id="rId14" Type="http://schemas.openxmlformats.org/officeDocument/2006/relationships/hyperlink" Target="http://ksp.karelia.ru/index.php?option=com_content&amp;view=article&amp;id=59&amp;Itemid=38" TargetMode="External"/><Relationship Id="rId22" Type="http://schemas.openxmlformats.org/officeDocument/2006/relationships/hyperlink" Target="http://www.kspkchr.ru/page/page64.html" TargetMode="External"/><Relationship Id="rId27" Type="http://schemas.openxmlformats.org/officeDocument/2006/relationships/hyperlink" Target="http://sp.orb.ru/pages/activity/plan.html" TargetMode="External"/><Relationship Id="rId30" Type="http://schemas.openxmlformats.org/officeDocument/2006/relationships/hyperlink" Target="http://ksp04.ru/deyatelnost/plan-raboty-na-god" TargetMode="External"/><Relationship Id="rId35" Type="http://schemas.openxmlformats.org/officeDocument/2006/relationships/hyperlink" Target="http://www.kspvo.ru/activitiesp/arrangement/" TargetMode="External"/><Relationship Id="rId43" Type="http://schemas.openxmlformats.org/officeDocument/2006/relationships/hyperlink" Target="http://www.kspbo.ru/deyatelnost/plan-deyatelnosti" TargetMode="External"/><Relationship Id="rId48" Type="http://schemas.openxmlformats.org/officeDocument/2006/relationships/hyperlink" Target="http://www.ksplo.ru/plan_2019" TargetMode="External"/><Relationship Id="rId56" Type="http://schemas.openxmlformats.org/officeDocument/2006/relationships/hyperlink" Target="http://ksp.nso.ru/page/30" TargetMode="External"/><Relationship Id="rId64" Type="http://schemas.openxmlformats.org/officeDocument/2006/relationships/hyperlink" Target="http://sp.samregion.ru/activity/annual_plan/" TargetMode="External"/><Relationship Id="rId69" Type="http://schemas.openxmlformats.org/officeDocument/2006/relationships/hyperlink" Target="http://sp-so.ru/activities/41" TargetMode="External"/><Relationship Id="rId77" Type="http://schemas.openxmlformats.org/officeDocument/2006/relationships/hyperlink" Target="http://spso66.ru/activity/1" TargetMode="External"/><Relationship Id="rId8" Type="http://schemas.openxmlformats.org/officeDocument/2006/relationships/hyperlink" Target="http://ksp37.ru/content/services/plan-deyatelnosti" TargetMode="External"/><Relationship Id="rId51" Type="http://schemas.openxmlformats.org/officeDocument/2006/relationships/hyperlink" Target="http://&#1082;&#1089;&#1087;-&#1082;&#1072;&#1083;&#1084;&#1099;&#1082;&#1080;&#1103;.&#1088;&#1092;/plan-raboty.html" TargetMode="External"/><Relationship Id="rId72" Type="http://schemas.openxmlformats.org/officeDocument/2006/relationships/hyperlink" Target="http://kspzab.ru/plan_of_action/" TargetMode="External"/><Relationship Id="rId80" Type="http://schemas.openxmlformats.org/officeDocument/2006/relationships/hyperlink" Target="http://www.ksp19.ru/plan_18.html" TargetMode="External"/><Relationship Id="rId85" Type="http://schemas.openxmlformats.org/officeDocument/2006/relationships/hyperlink" Target="http://sp-ak.ru/index.php/2013-01-31-07-00-31/2014-09-28-13-19-28" TargetMode="External"/><Relationship Id="rId3" Type="http://schemas.openxmlformats.org/officeDocument/2006/relationships/hyperlink" Target="http://www.ksp48.ru/detksp/plan/" TargetMode="External"/><Relationship Id="rId12" Type="http://schemas.openxmlformats.org/officeDocument/2006/relationships/hyperlink" Target="http://www.ksp-orel.ru/plan-raboty/" TargetMode="External"/><Relationship Id="rId17" Type="http://schemas.openxmlformats.org/officeDocument/2006/relationships/hyperlink" Target="http://ksp39.ru/index.php?option=com_content&amp;view=article&amp;id=764:plan-raboti-2019&amp;catid=40:posnovy&amp;Itemid=87" TargetMode="External"/><Relationship Id="rId25" Type="http://schemas.openxmlformats.org/officeDocument/2006/relationships/hyperlink" Target="http://kcp.cap.ru/SiteMap.aspx?id=85747" TargetMode="External"/><Relationship Id="rId33" Type="http://schemas.openxmlformats.org/officeDocument/2006/relationships/hyperlink" Target="http://ksp27.ru/workplans" TargetMode="External"/><Relationship Id="rId38" Type="http://schemas.openxmlformats.org/officeDocument/2006/relationships/hyperlink" Target="http://www.ksp02.ru/deyatelnost/plan-raboty.php" TargetMode="External"/><Relationship Id="rId46" Type="http://schemas.openxmlformats.org/officeDocument/2006/relationships/hyperlink" Target="http://kspto.ru/act/plans" TargetMode="External"/><Relationship Id="rId59" Type="http://schemas.openxmlformats.org/officeDocument/2006/relationships/hyperlink" Target="https://www.ksp41.ru/deyatelnost/plan-raboti.php" TargetMode="External"/><Relationship Id="rId67" Type="http://schemas.openxmlformats.org/officeDocument/2006/relationships/hyperlink" Target="http://kspkostroma.ru/deyatelnost/plany/god2019" TargetMode="External"/><Relationship Id="rId20" Type="http://schemas.openxmlformats.org/officeDocument/2006/relationships/hyperlink" Target="http://kspra.ru/page.php?id=26" TargetMode="External"/><Relationship Id="rId41" Type="http://schemas.openxmlformats.org/officeDocument/2006/relationships/hyperlink" Target="http://www.ksp34.ru/activity/plans/plan_rabotyi_na_2019_god2/" TargetMode="External"/><Relationship Id="rId54" Type="http://schemas.openxmlformats.org/officeDocument/2006/relationships/hyperlink" Target="http://kspstav.ru/content/plany-raboty-kontrolno-schetnoj-palaty-stavropolskogo-kraja" TargetMode="External"/><Relationship Id="rId62" Type="http://schemas.openxmlformats.org/officeDocument/2006/relationships/hyperlink" Target="http://schet87.ru/deyatelnost/plan-rabotyi/plan-rabotyi-na-2019-god.html" TargetMode="External"/><Relationship Id="rId70" Type="http://schemas.openxmlformats.org/officeDocument/2006/relationships/hyperlink" Target="http://kspko.ru/pages/meropriyatiya" TargetMode="External"/><Relationship Id="rId75" Type="http://schemas.openxmlformats.org/officeDocument/2006/relationships/hyperlink" Target="http://ksp.r52.ru/ru/9/333/" TargetMode="External"/><Relationship Id="rId83" Type="http://schemas.openxmlformats.org/officeDocument/2006/relationships/hyperlink" Target="http://ksp49.ru/plan-rabot/news_post/plan-raboty-ksp-magadanskoy-oblasti-na-2019-god" TargetMode="External"/><Relationship Id="rId1" Type="http://schemas.openxmlformats.org/officeDocument/2006/relationships/hyperlink" Target="http://ksp.tmbreg.ru/18/20.html" TargetMode="External"/><Relationship Id="rId6" Type="http://schemas.openxmlformats.org/officeDocument/2006/relationships/hyperlink" Target="http://www.gkk.udmurt.ru/inspections/plan/" TargetMode="External"/><Relationship Id="rId15" Type="http://schemas.openxmlformats.org/officeDocument/2006/relationships/hyperlink" Target="http://www.spvo.ru/activity/plans.html" TargetMode="External"/><Relationship Id="rId23" Type="http://schemas.openxmlformats.org/officeDocument/2006/relationships/hyperlink" Target="http://&#1084;&#1072;&#1088;&#1080;&#1081;&#1101;&#1083;.&#1088;&#1092;/gsp/Pages/plans.aspx" TargetMode="External"/><Relationship Id="rId28" Type="http://schemas.openxmlformats.org/officeDocument/2006/relationships/hyperlink" Target="http://sp-penza.ru/the-activities-of-the-chamber/work-plan/" TargetMode="External"/><Relationship Id="rId36" Type="http://schemas.openxmlformats.org/officeDocument/2006/relationships/hyperlink" Target="http://kspkuban.ru/?cat=11" TargetMode="External"/><Relationship Id="rId49" Type="http://schemas.openxmlformats.org/officeDocument/2006/relationships/hyperlink" Target="http://ksp.org.ru/rubric/217/na-2019-god" TargetMode="External"/><Relationship Id="rId57" Type="http://schemas.openxmlformats.org/officeDocument/2006/relationships/hyperlink" Target="http://www.kspomskobl.ru/plans.html" TargetMode="External"/><Relationship Id="rId10" Type="http://schemas.openxmlformats.org/officeDocument/2006/relationships/hyperlink" Target="http://ksp46.ru/work/arrangements/" TargetMode="External"/><Relationship Id="rId31" Type="http://schemas.openxmlformats.org/officeDocument/2006/relationships/hyperlink" Target="http://sprt17.ru/?cat=8" TargetMode="External"/><Relationship Id="rId44" Type="http://schemas.openxmlformats.org/officeDocument/2006/relationships/hyperlink" Target="http://www.ksp62.ru/functions/plan/" TargetMode="External"/><Relationship Id="rId52" Type="http://schemas.openxmlformats.org/officeDocument/2006/relationships/hyperlink" Target="http://sp-rc.ru/%D0%BF%D0%BB%D0%B0%D0%BD-%D0%BD%D0%B0-2019-%D0%B3%D0%BE%D0%B4/" TargetMode="External"/><Relationship Id="rId60" Type="http://schemas.openxmlformats.org/officeDocument/2006/relationships/hyperlink" Target="http://spsakh.ru/work.php" TargetMode="External"/><Relationship Id="rId65" Type="http://schemas.openxmlformats.org/officeDocument/2006/relationships/hyperlink" Target="http://www.ksp74.ru/list.php?cat=plans" TargetMode="External"/><Relationship Id="rId73" Type="http://schemas.openxmlformats.org/officeDocument/2006/relationships/hyperlink" Target="http://www.sp-po.ru/planning/" TargetMode="External"/><Relationship Id="rId78" Type="http://schemas.openxmlformats.org/officeDocument/2006/relationships/hyperlink" Target="http://www.sphmao.ru/about/activities/plan_raboty.php" TargetMode="External"/><Relationship Id="rId81" Type="http://schemas.openxmlformats.org/officeDocument/2006/relationships/hyperlink" Target="http://spkrk.ru/index.php/blog/plan-raboty/2654-2017-3" TargetMode="External"/><Relationship Id="rId86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sp.mos.ru/activity/index.php" TargetMode="External"/><Relationship Id="rId18" Type="http://schemas.openxmlformats.org/officeDocument/2006/relationships/hyperlink" Target="http://www.kspmo.ru/?view=topic" TargetMode="External"/><Relationship Id="rId26" Type="http://schemas.openxmlformats.org/officeDocument/2006/relationships/hyperlink" Target="http://www.ksp34.ru/activity/control_measures/2018_god2/" TargetMode="External"/><Relationship Id="rId39" Type="http://schemas.openxmlformats.org/officeDocument/2006/relationships/hyperlink" Target="http://sp.orb.ru/pages/activity/kontrol.html" TargetMode="External"/><Relationship Id="rId21" Type="http://schemas.openxmlformats.org/officeDocument/2006/relationships/hyperlink" Target="http://www.ksplo.ru/proverka_otchet" TargetMode="External"/><Relationship Id="rId34" Type="http://schemas.openxmlformats.org/officeDocument/2006/relationships/hyperlink" Target="http://kspstav.ru/content/realizacija-predstavlenij-i-predpisanij-0" TargetMode="External"/><Relationship Id="rId42" Type="http://schemas.openxmlformats.org/officeDocument/2006/relationships/hyperlink" Target="http://www.ksp02.ru/deyatelnost/info_o_prinyatih_merah.php" TargetMode="External"/><Relationship Id="rId47" Type="http://schemas.openxmlformats.org/officeDocument/2006/relationships/hyperlink" Target="http://ksp04.ru/about/213-ispolnenie-predstavleniy-2018" TargetMode="External"/><Relationship Id="rId50" Type="http://schemas.openxmlformats.org/officeDocument/2006/relationships/hyperlink" Target="http://ksp.nso.ru/news?field_tags_tid%5b%5d=12" TargetMode="External"/><Relationship Id="rId55" Type="http://schemas.openxmlformats.org/officeDocument/2006/relationships/hyperlink" Target="http://spsakh.ru/work_18.php" TargetMode="External"/><Relationship Id="rId63" Type="http://schemas.openxmlformats.org/officeDocument/2006/relationships/hyperlink" Target="http://belksp.ru/" TargetMode="External"/><Relationship Id="rId68" Type="http://schemas.openxmlformats.org/officeDocument/2006/relationships/hyperlink" Target="http://spkrk.ru/index.php/blog/kontrolnye-meropriyatiya" TargetMode="External"/><Relationship Id="rId76" Type="http://schemas.openxmlformats.org/officeDocument/2006/relationships/hyperlink" Target="http://ksp15.ru/%d0%b4%d0%b5%d1%8f%d1%82%d0%b5%d0%bb%d1%8c%d0%bd%d0%be%d1%81%d1%82%d1%8c/%d0%b8%d0%bd%d1%84%d0%be%d1%80%d0%bc%d0%b0%d1%86%d0%b8%d1%8f-%d0%be-%d0%bc%d0%b5%d1%80%d0%be%d0%bf%d1%80%d0%b8%d1%8f%d1%82%d0%b8%d1%8f%d1%85/" TargetMode="External"/><Relationship Id="rId84" Type="http://schemas.openxmlformats.org/officeDocument/2006/relationships/hyperlink" Target="http://www.kspko.ru/" TargetMode="External"/><Relationship Id="rId7" Type="http://schemas.openxmlformats.org/officeDocument/2006/relationships/hyperlink" Target="http://ksp46.ru/work/predstavleniya-predpisaniya/" TargetMode="External"/><Relationship Id="rId71" Type="http://schemas.openxmlformats.org/officeDocument/2006/relationships/hyperlink" Target="http://www.spvo.ru/activity/meropr/" TargetMode="External"/><Relationship Id="rId2" Type="http://schemas.openxmlformats.org/officeDocument/2006/relationships/hyperlink" Target="https://www.ksp-vrn.ru/activity/results-external-control/remediation/" TargetMode="External"/><Relationship Id="rId16" Type="http://schemas.openxmlformats.org/officeDocument/2006/relationships/hyperlink" Target="http://kspao.ru/Activities/ControlActivities/2018/" TargetMode="External"/><Relationship Id="rId29" Type="http://schemas.openxmlformats.org/officeDocument/2006/relationships/hyperlink" Target="http://sp-rc.ru/%D0%BA%D0%BE%D0%BD%D1%82%D1%80%D0%BE%D0%BB%D1%8C%D0%BD%D1%8B%D0%B5-%D0%BC%D0%B5%D1%80%D0%BE%D0%BF%D1%80%D0%B8%D1%8F%D1%82%D0%B8%D1%8F/" TargetMode="External"/><Relationship Id="rId11" Type="http://schemas.openxmlformats.org/officeDocument/2006/relationships/hyperlink" Target="http://www.kspalata76.yarregion.ru/Info_kmo.html" TargetMode="External"/><Relationship Id="rId24" Type="http://schemas.openxmlformats.org/officeDocument/2006/relationships/hyperlink" Target="http://ksp-ao.ru/km/g/" TargetMode="External"/><Relationship Id="rId32" Type="http://schemas.openxmlformats.org/officeDocument/2006/relationships/hyperlink" Target="http://www.kspkbr.ru/index.php/2012-06-22-11-50-48/materialy-kontrolnykh-meropriyatij/53-o-palate/2853-materialy-kontrolnykh-meropriyatij-2018-god" TargetMode="External"/><Relationship Id="rId37" Type="http://schemas.openxmlformats.org/officeDocument/2006/relationships/hyperlink" Target="http://kcp.cap.ru/SiteMap.aspx?id=2613341" TargetMode="External"/><Relationship Id="rId40" Type="http://schemas.openxmlformats.org/officeDocument/2006/relationships/hyperlink" Target="http://sp-penza.ru/the-activities-of-the-chamber/information-about-control-and-expert-analytical-activities/" TargetMode="External"/><Relationship Id="rId45" Type="http://schemas.openxmlformats.org/officeDocument/2006/relationships/hyperlink" Target="http://ksp74.ru/list.php?cat=audrep2018" TargetMode="External"/><Relationship Id="rId53" Type="http://schemas.openxmlformats.org/officeDocument/2006/relationships/hyperlink" Target="http://ksp-amur.ru/articles/" TargetMode="External"/><Relationship Id="rId58" Type="http://schemas.openxmlformats.org/officeDocument/2006/relationships/hyperlink" Target="http://spso66.ru/activity/4" TargetMode="External"/><Relationship Id="rId66" Type="http://schemas.openxmlformats.org/officeDocument/2006/relationships/hyperlink" Target="http://sp-so.ru/activities/40" TargetMode="External"/><Relationship Id="rId74" Type="http://schemas.openxmlformats.org/officeDocument/2006/relationships/hyperlink" Target="http://www.ksp61.ru/work/checks/" TargetMode="External"/><Relationship Id="rId79" Type="http://schemas.openxmlformats.org/officeDocument/2006/relationships/hyperlink" Target="https://schetnaja-palata.sakha.gov.ru/deyatelnost" TargetMode="External"/><Relationship Id="rId5" Type="http://schemas.openxmlformats.org/officeDocument/2006/relationships/hyperlink" Target="http://ksp.mosreg.ru/node/714" TargetMode="External"/><Relationship Id="rId61" Type="http://schemas.openxmlformats.org/officeDocument/2006/relationships/hyperlink" Target="http://ksp19.ru/%D0%B4%D0%B5%D1%8F%D1%82%D0%B5%D0%BB%D1%8C%D0%BD%D0%BE%D1%81%D1%82%D1%8C/%D0%BE%D1%82%D1%87%D0%B5%D1%82%D1%8B/" TargetMode="External"/><Relationship Id="rId82" Type="http://schemas.openxmlformats.org/officeDocument/2006/relationships/hyperlink" Target="http://www.sp.e-mordovia.ru/informatsiya-o-kontrolnykh-meropriyatiyakh.html" TargetMode="External"/><Relationship Id="rId19" Type="http://schemas.openxmlformats.org/officeDocument/2006/relationships/hyperlink" Target="http://spno.nov.ru/index.php?option=com_content&amp;task=view&amp;id=331" TargetMode="External"/><Relationship Id="rId4" Type="http://schemas.openxmlformats.org/officeDocument/2006/relationships/hyperlink" Target="http://www.ksp48.ru/detksp/zamustksp/" TargetMode="External"/><Relationship Id="rId9" Type="http://schemas.openxmlformats.org/officeDocument/2006/relationships/hyperlink" Target="http://ksp67.ru/index.php/deyatelnost/plany-rabot-6" TargetMode="External"/><Relationship Id="rId14" Type="http://schemas.openxmlformats.org/officeDocument/2006/relationships/hyperlink" Target="http://ksp.rkomi.ru/page/16695/" TargetMode="External"/><Relationship Id="rId22" Type="http://schemas.openxmlformats.org/officeDocument/2006/relationships/hyperlink" Target="http://&#1089;&#1087;&#1085;&#1072;&#1086;.&#1088;&#1092;/index3-2.html" TargetMode="External"/><Relationship Id="rId27" Type="http://schemas.openxmlformats.org/officeDocument/2006/relationships/hyperlink" Target="http://ksp-sev.ru/%D0%BF%D0%BB%D0%B0%D0%BD-%D1%80%D0%B0%D0%B1%D0%BE%D1%82%D1%8B-%D0%BD%D0%B0-2018-%D0%B3%D0%BE%D0%B4/" TargetMode="External"/><Relationship Id="rId30" Type="http://schemas.openxmlformats.org/officeDocument/2006/relationships/hyperlink" Target="http://www.spdag.ru/activities/18" TargetMode="External"/><Relationship Id="rId35" Type="http://schemas.openxmlformats.org/officeDocument/2006/relationships/hyperlink" Target="http://www.gkk.udmurt.ru/inspections/result_control/untitled.php" TargetMode="External"/><Relationship Id="rId43" Type="http://schemas.openxmlformats.org/officeDocument/2006/relationships/hyperlink" Target="http://www.sprt.tatar/articles/6/99" TargetMode="External"/><Relationship Id="rId48" Type="http://schemas.openxmlformats.org/officeDocument/2006/relationships/hyperlink" Target="http://sprt17.ru/?cat=6" TargetMode="External"/><Relationship Id="rId56" Type="http://schemas.openxmlformats.org/officeDocument/2006/relationships/hyperlink" Target="http://www.eao.ru/vlast--1/struktura/kontrolno-schetnaya-palata-eao/deyatelnost-ksp-eao/" TargetMode="External"/><Relationship Id="rId64" Type="http://schemas.openxmlformats.org/officeDocument/2006/relationships/hyperlink" Target="http://www.sp-po.ru/activity/control/2018/" TargetMode="External"/><Relationship Id="rId69" Type="http://schemas.openxmlformats.org/officeDocument/2006/relationships/hyperlink" Target="http://audit.tomsk.ru/deyatelnost/plan_rabot/plan-raboty-2018/index.php" TargetMode="External"/><Relationship Id="rId77" Type="http://schemas.openxmlformats.org/officeDocument/2006/relationships/hyperlink" Target="http://sp-ak.ru/index.php/2013-01-31-07-00-31/2014-09-28-13-22-31" TargetMode="External"/><Relationship Id="rId8" Type="http://schemas.openxmlformats.org/officeDocument/2006/relationships/hyperlink" Target="http://www.ksp62.ru/functions/checkinfo/" TargetMode="External"/><Relationship Id="rId51" Type="http://schemas.openxmlformats.org/officeDocument/2006/relationships/hyperlink" Target="http://www.kspomskobl.ru/Collegs.html" TargetMode="External"/><Relationship Id="rId72" Type="http://schemas.openxmlformats.org/officeDocument/2006/relationships/hyperlink" Target="http://ksp37.ru/content/services/posled-kontrol" TargetMode="External"/><Relationship Id="rId80" Type="http://schemas.openxmlformats.org/officeDocument/2006/relationships/hyperlink" Target="http://sp.samregion.ru/activity/plan/" TargetMode="External"/><Relationship Id="rId85" Type="http://schemas.openxmlformats.org/officeDocument/2006/relationships/hyperlink" Target="http://ksp25.ru/working/2019_god/" TargetMode="External"/><Relationship Id="rId3" Type="http://schemas.openxmlformats.org/officeDocument/2006/relationships/hyperlink" Target="http://admoblkaluga.ru/sub/control_palata/activities/archive/2018/" TargetMode="External"/><Relationship Id="rId12" Type="http://schemas.openxmlformats.org/officeDocument/2006/relationships/hyperlink" Target="http://www.sptulobl.ru/activities/solving-problems/" TargetMode="External"/><Relationship Id="rId17" Type="http://schemas.openxmlformats.org/officeDocument/2006/relationships/hyperlink" Target="http://ksp39.ru/index.php?option=com_content&amp;view=category&amp;id=41&amp;Itemid=81" TargetMode="External"/><Relationship Id="rId25" Type="http://schemas.openxmlformats.org/officeDocument/2006/relationships/hyperlink" Target="http://kspkuban.ru/?cat=13" TargetMode="External"/><Relationship Id="rId33" Type="http://schemas.openxmlformats.org/officeDocument/2006/relationships/hyperlink" Target="http://spalata-chr.ru/?type=12" TargetMode="External"/><Relationship Id="rId38" Type="http://schemas.openxmlformats.org/officeDocument/2006/relationships/hyperlink" Target="https://ksppk.ru/otkrytye-dannye/kontrolno-revizionnaya-deyatelnost-ksp/otchety-po-godam/" TargetMode="External"/><Relationship Id="rId46" Type="http://schemas.openxmlformats.org/officeDocument/2006/relationships/hyperlink" Target="http://kspzab.ru/control/" TargetMode="External"/><Relationship Id="rId59" Type="http://schemas.openxmlformats.org/officeDocument/2006/relationships/hyperlink" Target="http://ksp.r52.ru/ru/11/" TargetMode="External"/><Relationship Id="rId67" Type="http://schemas.openxmlformats.org/officeDocument/2006/relationships/hyperlink" Target="https://spyanao.ru/deyatelnost/kontrolnaya-i-ekspertno-analiticheskaya-deyatelnost/ekspertno-analiticheskie-meropriyatiya/2018-god/" TargetMode="External"/><Relationship Id="rId20" Type="http://schemas.openxmlformats.org/officeDocument/2006/relationships/hyperlink" Target="http://www.kspvo.ru/activitiesp/km/" TargetMode="External"/><Relationship Id="rId41" Type="http://schemas.openxmlformats.org/officeDocument/2006/relationships/hyperlink" Target="http://spuo.ru/activity/events/" TargetMode="External"/><Relationship Id="rId54" Type="http://schemas.openxmlformats.org/officeDocument/2006/relationships/hyperlink" Target="https://www.ksp41.ru/deyatelnost/KM/" TargetMode="External"/><Relationship Id="rId62" Type="http://schemas.openxmlformats.org/officeDocument/2006/relationships/hyperlink" Target="http://kspto.ru/act/activity/control" TargetMode="External"/><Relationship Id="rId70" Type="http://schemas.openxmlformats.org/officeDocument/2006/relationships/hyperlink" Target="http://ksp49.ru/proverki" TargetMode="External"/><Relationship Id="rId75" Type="http://schemas.openxmlformats.org/officeDocument/2006/relationships/hyperlink" Target="http://kspri.ru/deyatelnost/kontrolno-revizionnaya" TargetMode="External"/><Relationship Id="rId83" Type="http://schemas.openxmlformats.org/officeDocument/2006/relationships/hyperlink" Target="http://kspkurgan.ru/auditing/auditing2019" TargetMode="External"/><Relationship Id="rId1" Type="http://schemas.openxmlformats.org/officeDocument/2006/relationships/hyperlink" Target="https://www.kspbo.ru/deyatelnost/kontrolnaya-deyatelnost" TargetMode="External"/><Relationship Id="rId6" Type="http://schemas.openxmlformats.org/officeDocument/2006/relationships/hyperlink" Target="http://www.ksp-orel.ru/kontrolnaya-deyatelnost/" TargetMode="External"/><Relationship Id="rId15" Type="http://schemas.openxmlformats.org/officeDocument/2006/relationships/hyperlink" Target="http://ksp.karelia.ru/index.php?option=com_content&amp;view=article&amp;id=10&amp;Itemid=18" TargetMode="External"/><Relationship Id="rId23" Type="http://schemas.openxmlformats.org/officeDocument/2006/relationships/hyperlink" Target="http://kspra.ru/page.php?id=21" TargetMode="External"/><Relationship Id="rId28" Type="http://schemas.openxmlformats.org/officeDocument/2006/relationships/hyperlink" Target="http://&#1082;&#1089;&#1087;-&#1082;&#1072;&#1083;&#1084;&#1099;&#1082;&#1080;&#1103;.&#1088;&#1092;/kontrol-nye-meropriyatiya.html" TargetMode="External"/><Relationship Id="rId36" Type="http://schemas.openxmlformats.org/officeDocument/2006/relationships/hyperlink" Target="http://&#1084;&#1072;&#1088;&#1080;&#1081;&#1101;&#1083;.&#1088;&#1092;/gsp/Pages/iam.aspx" TargetMode="External"/><Relationship Id="rId49" Type="http://schemas.openxmlformats.org/officeDocument/2006/relationships/hyperlink" Target="http://irksp.ru/?page_id=6966" TargetMode="External"/><Relationship Id="rId57" Type="http://schemas.openxmlformats.org/officeDocument/2006/relationships/hyperlink" Target="http://schet87.ru/deyatelnost/kontrolnaya-deyatelnost/kontrolnaya-deyatelnost-2018-god.html" TargetMode="External"/><Relationship Id="rId10" Type="http://schemas.openxmlformats.org/officeDocument/2006/relationships/hyperlink" Target="https://ksp.tmbreg.ru/18/58/943.html" TargetMode="External"/><Relationship Id="rId31" Type="http://schemas.openxmlformats.org/officeDocument/2006/relationships/hyperlink" Target="http://www.kspkchr.ru/page/page305.html" TargetMode="External"/><Relationship Id="rId44" Type="http://schemas.openxmlformats.org/officeDocument/2006/relationships/hyperlink" Target="http://rfspto.ru/?page_id=49" TargetMode="External"/><Relationship Id="rId52" Type="http://schemas.openxmlformats.org/officeDocument/2006/relationships/hyperlink" Target="http://ksp27.ru/information" TargetMode="External"/><Relationship Id="rId60" Type="http://schemas.openxmlformats.org/officeDocument/2006/relationships/hyperlink" Target="http://www.sphmao.ru/about/activities/rezultats/2019_rezkm.php" TargetMode="External"/><Relationship Id="rId65" Type="http://schemas.openxmlformats.org/officeDocument/2006/relationships/hyperlink" Target="http://www.ksp43.ru/result_of_monitoring" TargetMode="External"/><Relationship Id="rId73" Type="http://schemas.openxmlformats.org/officeDocument/2006/relationships/hyperlink" Target="http://kspkostroma.ru/deyatelnost/control/god2018" TargetMode="External"/><Relationship Id="rId78" Type="http://schemas.openxmlformats.org/officeDocument/2006/relationships/hyperlink" Target="http://sp03.ru/work/info_sp_rb" TargetMode="External"/><Relationship Id="rId81" Type="http://schemas.openxmlformats.org/officeDocument/2006/relationships/hyperlink" Target="http://ksp.org.ru/rubric/633200016/Kontrolno-revizionnaya-deyatelnost" TargetMode="External"/><Relationship Id="rId86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sp.mos.ru/activity/index.php" TargetMode="External"/><Relationship Id="rId18" Type="http://schemas.openxmlformats.org/officeDocument/2006/relationships/hyperlink" Target="http://www.kspmo.ru/?view=topic" TargetMode="External"/><Relationship Id="rId26" Type="http://schemas.openxmlformats.org/officeDocument/2006/relationships/hyperlink" Target="http://www.ksp34.ru/activity/control_measures/2018_god2/" TargetMode="External"/><Relationship Id="rId39" Type="http://schemas.openxmlformats.org/officeDocument/2006/relationships/hyperlink" Target="https://ksppk.ru/otkrytye-dannye/kontrolno-revizionnaya-deyatelnost-ksp/otchety-po-godam/otchety-za-2019-god/" TargetMode="External"/><Relationship Id="rId21" Type="http://schemas.openxmlformats.org/officeDocument/2006/relationships/hyperlink" Target="http://ksp.org.ru/rubric/195/Predstavleniya-i-predpisaniya" TargetMode="External"/><Relationship Id="rId34" Type="http://schemas.openxmlformats.org/officeDocument/2006/relationships/hyperlink" Target="http://kspstav.ru/content/realizacija-predstavlenij-i-predpisanij-0" TargetMode="External"/><Relationship Id="rId42" Type="http://schemas.openxmlformats.org/officeDocument/2006/relationships/hyperlink" Target="http://spuo.ru/activity/events/" TargetMode="External"/><Relationship Id="rId47" Type="http://schemas.openxmlformats.org/officeDocument/2006/relationships/hyperlink" Target="http://kspzab.ru/control/" TargetMode="External"/><Relationship Id="rId50" Type="http://schemas.openxmlformats.org/officeDocument/2006/relationships/hyperlink" Target="http://irksp.ru/?page_id=6966" TargetMode="External"/><Relationship Id="rId55" Type="http://schemas.openxmlformats.org/officeDocument/2006/relationships/hyperlink" Target="http://ksp25.ru/working/2018_god/" TargetMode="External"/><Relationship Id="rId63" Type="http://schemas.openxmlformats.org/officeDocument/2006/relationships/hyperlink" Target="http://www.sphmao.ru/about/activities/rezultats/2019_rezkm.php" TargetMode="External"/><Relationship Id="rId68" Type="http://schemas.openxmlformats.org/officeDocument/2006/relationships/hyperlink" Target="http://www.ksp43.ru/result_of_monitoring" TargetMode="External"/><Relationship Id="rId76" Type="http://schemas.openxmlformats.org/officeDocument/2006/relationships/hyperlink" Target="http://kspkostroma.ru/deyatelnost/control/god2018" TargetMode="External"/><Relationship Id="rId84" Type="http://schemas.openxmlformats.org/officeDocument/2006/relationships/hyperlink" Target="https://spno.novreg.ru/kontrol-nye-meropriyatiya.html" TargetMode="External"/><Relationship Id="rId7" Type="http://schemas.openxmlformats.org/officeDocument/2006/relationships/hyperlink" Target="http://ksp46.ru/work/predstavleniya-predpisaniya/" TargetMode="External"/><Relationship Id="rId71" Type="http://schemas.openxmlformats.org/officeDocument/2006/relationships/hyperlink" Target="http://spkrk.ru/index.php/blog/kontrolnye-meropriyatiya" TargetMode="External"/><Relationship Id="rId2" Type="http://schemas.openxmlformats.org/officeDocument/2006/relationships/hyperlink" Target="https://www.ksp-vrn.ru/activity/results-external-control/remediation/" TargetMode="External"/><Relationship Id="rId16" Type="http://schemas.openxmlformats.org/officeDocument/2006/relationships/hyperlink" Target="http://kspao.ru/Activities/ControlActivities/2018/" TargetMode="External"/><Relationship Id="rId29" Type="http://schemas.openxmlformats.org/officeDocument/2006/relationships/hyperlink" Target="http://sp-rc.ru/%D0%BA%D0%BE%D0%BD%D1%82%D1%80%D0%BE%D0%BB%D1%8C%D0%BD%D1%8B%D0%B5-%D0%BC%D0%B5%D1%80%D0%BE%D0%BF%D1%80%D0%B8%D1%8F%D1%82%D0%B8%D1%8F/" TargetMode="External"/><Relationship Id="rId11" Type="http://schemas.openxmlformats.org/officeDocument/2006/relationships/hyperlink" Target="http://www.kspalata76.yarregion.ru/Info_kmo.html" TargetMode="External"/><Relationship Id="rId24" Type="http://schemas.openxmlformats.org/officeDocument/2006/relationships/hyperlink" Target="http://ksp-ao.ru/km/g/" TargetMode="External"/><Relationship Id="rId32" Type="http://schemas.openxmlformats.org/officeDocument/2006/relationships/hyperlink" Target="http://www.kspkbr.ru/index.php/2012-06-22-11-50-48/materialy-kontrolnykh-meropriyatij/53-o-palate/2853-materialy-kontrolnykh-meropriyatij-2018-god" TargetMode="External"/><Relationship Id="rId37" Type="http://schemas.openxmlformats.org/officeDocument/2006/relationships/hyperlink" Target="http://www.sp.e-mordovia.ru/informatsiya-o-prinyatykh-po-vnesennym-predstavleniyam-resheniyakh-i-merakh.html" TargetMode="External"/><Relationship Id="rId40" Type="http://schemas.openxmlformats.org/officeDocument/2006/relationships/hyperlink" Target="http://sp.orb.ru/pages/activity/kontrol.html" TargetMode="External"/><Relationship Id="rId45" Type="http://schemas.openxmlformats.org/officeDocument/2006/relationships/hyperlink" Target="http://rfspto.ru/?page_id=49" TargetMode="External"/><Relationship Id="rId53" Type="http://schemas.openxmlformats.org/officeDocument/2006/relationships/hyperlink" Target="http://ksp27.ru/information" TargetMode="External"/><Relationship Id="rId58" Type="http://schemas.openxmlformats.org/officeDocument/2006/relationships/hyperlink" Target="http://www.eao.ru/vlast--1/struktura/kontrolno-schetnaya-palata-eao/deyatelnost-ksp-eao/" TargetMode="External"/><Relationship Id="rId66" Type="http://schemas.openxmlformats.org/officeDocument/2006/relationships/hyperlink" Target="http://belksp.ru/" TargetMode="External"/><Relationship Id="rId74" Type="http://schemas.openxmlformats.org/officeDocument/2006/relationships/hyperlink" Target="http://www.spvo.ru/activity/meropr/" TargetMode="External"/><Relationship Id="rId79" Type="http://schemas.openxmlformats.org/officeDocument/2006/relationships/hyperlink" Target="http://ksp15.ru/%d0%b4%d0%b5%d1%8f%d1%82%d0%b5%d0%bb%d1%8c%d0%bd%d0%be%d1%81%d1%82%d1%8c/%d0%b8%d0%bd%d1%84%d0%be%d1%80%d0%bc%d0%b0%d1%86%d0%b8%d1%8f-%d0%be-%d0%bc%d0%b5%d1%80%d0%be%d0%bf%d1%80%d0%b8%d1%8f%d1%82%d0%b8%d1%8f%d1%85/" TargetMode="External"/><Relationship Id="rId5" Type="http://schemas.openxmlformats.org/officeDocument/2006/relationships/hyperlink" Target="http://ksp.mosreg.ru/node/714" TargetMode="External"/><Relationship Id="rId61" Type="http://schemas.openxmlformats.org/officeDocument/2006/relationships/hyperlink" Target="http://ksp.r52.ru/ru/11/" TargetMode="External"/><Relationship Id="rId82" Type="http://schemas.openxmlformats.org/officeDocument/2006/relationships/hyperlink" Target="http://sp03.ru/work/info_sp_rb" TargetMode="External"/><Relationship Id="rId19" Type="http://schemas.openxmlformats.org/officeDocument/2006/relationships/hyperlink" Target="http://www.kspvo.ru/activitiesp/km/" TargetMode="External"/><Relationship Id="rId4" Type="http://schemas.openxmlformats.org/officeDocument/2006/relationships/hyperlink" Target="http://www.ksp48.ru/detksp/zamustksp/" TargetMode="External"/><Relationship Id="rId9" Type="http://schemas.openxmlformats.org/officeDocument/2006/relationships/hyperlink" Target="http://ksp67.ru/index.php/deyatelnost/plany-rabot-6" TargetMode="External"/><Relationship Id="rId14" Type="http://schemas.openxmlformats.org/officeDocument/2006/relationships/hyperlink" Target="http://ksp.rkomi.ru/page/16695/" TargetMode="External"/><Relationship Id="rId22" Type="http://schemas.openxmlformats.org/officeDocument/2006/relationships/hyperlink" Target="http://&#1089;&#1087;&#1085;&#1072;&#1086;.&#1088;&#1092;/index3-2.html" TargetMode="External"/><Relationship Id="rId27" Type="http://schemas.openxmlformats.org/officeDocument/2006/relationships/hyperlink" Target="http://ksp-sev.ru/%D0%BF%D0%BB%D0%B0%D0%BD-%D1%80%D0%B0%D0%B1%D0%BE%D1%82%D1%8B-%D0%BD%D0%B0-2018-%D0%B3%D0%BE%D0%B4/" TargetMode="External"/><Relationship Id="rId30" Type="http://schemas.openxmlformats.org/officeDocument/2006/relationships/hyperlink" Target="http://www.spdag.ru/activities/18" TargetMode="External"/><Relationship Id="rId35" Type="http://schemas.openxmlformats.org/officeDocument/2006/relationships/hyperlink" Target="http://www.gkk.udmurt.ru/inspections/result_control/untitled.php" TargetMode="External"/><Relationship Id="rId43" Type="http://schemas.openxmlformats.org/officeDocument/2006/relationships/hyperlink" Target="http://www.ksp02.ru/deyatelnost/info_o_prinyatih_merah.php" TargetMode="External"/><Relationship Id="rId48" Type="http://schemas.openxmlformats.org/officeDocument/2006/relationships/hyperlink" Target="http://ksp04.ru/about/213-ispolnenie-predstavleniy-2018" TargetMode="External"/><Relationship Id="rId56" Type="http://schemas.openxmlformats.org/officeDocument/2006/relationships/hyperlink" Target="https://www.ksp41.ru/deyatelnost/KM/" TargetMode="External"/><Relationship Id="rId64" Type="http://schemas.openxmlformats.org/officeDocument/2006/relationships/hyperlink" Target="http://ksp19.ru/%D0%B4%D0%B5%D1%8F%D1%82%D0%B5%D0%BB%D1%8C%D0%BD%D0%BE%D1%81%D1%82%D1%8C/%D0%BE%D1%82%D1%87%D0%B5%D1%82%D1%8B/" TargetMode="External"/><Relationship Id="rId69" Type="http://schemas.openxmlformats.org/officeDocument/2006/relationships/hyperlink" Target="http://sp-so.ru/activities/40" TargetMode="External"/><Relationship Id="rId77" Type="http://schemas.openxmlformats.org/officeDocument/2006/relationships/hyperlink" Target="http://www.ksp61.ru/work/checks/" TargetMode="External"/><Relationship Id="rId8" Type="http://schemas.openxmlformats.org/officeDocument/2006/relationships/hyperlink" Target="http://www.ksp62.ru/functions/checkinfo/" TargetMode="External"/><Relationship Id="rId51" Type="http://schemas.openxmlformats.org/officeDocument/2006/relationships/hyperlink" Target="http://ksp.nso.ru/news?field_tags_tid%5b%5d=12" TargetMode="External"/><Relationship Id="rId72" Type="http://schemas.openxmlformats.org/officeDocument/2006/relationships/hyperlink" Target="http://audit.tomsk.ru/deyatelnost/plan_rabot/plan-raboty-2018/index.php" TargetMode="External"/><Relationship Id="rId80" Type="http://schemas.openxmlformats.org/officeDocument/2006/relationships/hyperlink" Target="http://sp-ak.ru/index.php/2013-01-31-07-00-31/2014-09-28-13-22-31" TargetMode="External"/><Relationship Id="rId85" Type="http://schemas.openxmlformats.org/officeDocument/2006/relationships/hyperlink" Target="https://schetnaja-palata.sakha.gov.ru/deyatelnost/snjatye-s-kontrolja-predstavlenija-i-predpisanija" TargetMode="External"/><Relationship Id="rId3" Type="http://schemas.openxmlformats.org/officeDocument/2006/relationships/hyperlink" Target="http://admoblkaluga.ru/sub/control_palata/activities/archive/2018/" TargetMode="External"/><Relationship Id="rId12" Type="http://schemas.openxmlformats.org/officeDocument/2006/relationships/hyperlink" Target="http://www.sptulobl.ru/activities/solving-problems/" TargetMode="External"/><Relationship Id="rId17" Type="http://schemas.openxmlformats.org/officeDocument/2006/relationships/hyperlink" Target="http://ksp39.ru/index.php?option=com_content&amp;view=category&amp;id=41&amp;Itemid=81" TargetMode="External"/><Relationship Id="rId25" Type="http://schemas.openxmlformats.org/officeDocument/2006/relationships/hyperlink" Target="http://kspkuban.ru/?cat=13" TargetMode="External"/><Relationship Id="rId33" Type="http://schemas.openxmlformats.org/officeDocument/2006/relationships/hyperlink" Target="http://spalata-chr.ru/?type=12" TargetMode="External"/><Relationship Id="rId38" Type="http://schemas.openxmlformats.org/officeDocument/2006/relationships/hyperlink" Target="http://kcp.cap.ru/SiteMap.aspx?id=2613341" TargetMode="External"/><Relationship Id="rId46" Type="http://schemas.openxmlformats.org/officeDocument/2006/relationships/hyperlink" Target="http://ksp74.ru/list.php?cat=audrep2018" TargetMode="External"/><Relationship Id="rId59" Type="http://schemas.openxmlformats.org/officeDocument/2006/relationships/hyperlink" Target="http://schet87.ru/deyatelnost/kontrolnaya-deyatelnost/kontrolnaya-deyatelnost-2018-god.html" TargetMode="External"/><Relationship Id="rId67" Type="http://schemas.openxmlformats.org/officeDocument/2006/relationships/hyperlink" Target="http://www.sp-po.ru/activity/control/2018/" TargetMode="External"/><Relationship Id="rId20" Type="http://schemas.openxmlformats.org/officeDocument/2006/relationships/hyperlink" Target="http://www.ksplo.ru/proverka_otchet" TargetMode="External"/><Relationship Id="rId41" Type="http://schemas.openxmlformats.org/officeDocument/2006/relationships/hyperlink" Target="http://sp-penza.ru/the-activities-of-the-chamber/information-about-control-and-expert-analytical-activities/" TargetMode="External"/><Relationship Id="rId54" Type="http://schemas.openxmlformats.org/officeDocument/2006/relationships/hyperlink" Target="http://ksp-amur.ru/articles/" TargetMode="External"/><Relationship Id="rId62" Type="http://schemas.openxmlformats.org/officeDocument/2006/relationships/hyperlink" Target="http://kspkurgan.ru/solushions" TargetMode="External"/><Relationship Id="rId70" Type="http://schemas.openxmlformats.org/officeDocument/2006/relationships/hyperlink" Target="https://spyanao.ru/deyatelnost/kontrolnaya-i-ekspertno-analiticheskaya-deyatelnost/ekspertno-analiticheskie-meropriyatiya/2018-god/" TargetMode="External"/><Relationship Id="rId75" Type="http://schemas.openxmlformats.org/officeDocument/2006/relationships/hyperlink" Target="http://ksp37.ru/content/services/posled-kontrol" TargetMode="External"/><Relationship Id="rId83" Type="http://schemas.openxmlformats.org/officeDocument/2006/relationships/hyperlink" Target="http://sp.samregion.ru/activity/plan/" TargetMode="External"/><Relationship Id="rId1" Type="http://schemas.openxmlformats.org/officeDocument/2006/relationships/hyperlink" Target="https://www.kspbo.ru/deyatelnost/kontrolnaya-deyatelnost" TargetMode="External"/><Relationship Id="rId6" Type="http://schemas.openxmlformats.org/officeDocument/2006/relationships/hyperlink" Target="http://www.ksp-orel.ru/kontrolnaya-deyatelnost/" TargetMode="External"/><Relationship Id="rId15" Type="http://schemas.openxmlformats.org/officeDocument/2006/relationships/hyperlink" Target="http://ksp.karelia.ru/index.php?option=com_content&amp;view=article&amp;id=10&amp;Itemid=18" TargetMode="External"/><Relationship Id="rId23" Type="http://schemas.openxmlformats.org/officeDocument/2006/relationships/hyperlink" Target="http://kspra.ru/page.php?id=21" TargetMode="External"/><Relationship Id="rId28" Type="http://schemas.openxmlformats.org/officeDocument/2006/relationships/hyperlink" Target="http://&#1082;&#1089;&#1087;-&#1082;&#1072;&#1083;&#1084;&#1099;&#1082;&#1080;&#1103;.&#1088;&#1092;/kontrol-nye-meropriyatiya.html" TargetMode="External"/><Relationship Id="rId36" Type="http://schemas.openxmlformats.org/officeDocument/2006/relationships/hyperlink" Target="http://&#1084;&#1072;&#1088;&#1080;&#1081;&#1101;&#1083;.&#1088;&#1092;/gsp/Pages/iam.aspx" TargetMode="External"/><Relationship Id="rId49" Type="http://schemas.openxmlformats.org/officeDocument/2006/relationships/hyperlink" Target="http://sprt17.ru/?cat=6" TargetMode="External"/><Relationship Id="rId57" Type="http://schemas.openxmlformats.org/officeDocument/2006/relationships/hyperlink" Target="http://spsakh.ru/work_18.php" TargetMode="External"/><Relationship Id="rId10" Type="http://schemas.openxmlformats.org/officeDocument/2006/relationships/hyperlink" Target="https://ksp.tmbreg.ru/18/58/943.html" TargetMode="External"/><Relationship Id="rId31" Type="http://schemas.openxmlformats.org/officeDocument/2006/relationships/hyperlink" Target="http://www.kspkchr.ru/page/page305.html" TargetMode="External"/><Relationship Id="rId44" Type="http://schemas.openxmlformats.org/officeDocument/2006/relationships/hyperlink" Target="http://www.sprt.tatar/articles/6/99" TargetMode="External"/><Relationship Id="rId52" Type="http://schemas.openxmlformats.org/officeDocument/2006/relationships/hyperlink" Target="http://www.kspomskobl.ru/Collegs.html" TargetMode="External"/><Relationship Id="rId60" Type="http://schemas.openxmlformats.org/officeDocument/2006/relationships/hyperlink" Target="http://spso66.ru/activity/4" TargetMode="External"/><Relationship Id="rId65" Type="http://schemas.openxmlformats.org/officeDocument/2006/relationships/hyperlink" Target="http://kspto.ru/act/activity/control" TargetMode="External"/><Relationship Id="rId73" Type="http://schemas.openxmlformats.org/officeDocument/2006/relationships/hyperlink" Target="http://ksp49.ru/proverki" TargetMode="External"/><Relationship Id="rId78" Type="http://schemas.openxmlformats.org/officeDocument/2006/relationships/hyperlink" Target="http://kspri.ru/deyatelnost/kontrolno-revizionnaya" TargetMode="External"/><Relationship Id="rId81" Type="http://schemas.openxmlformats.org/officeDocument/2006/relationships/hyperlink" Target="http://kspko.ru/pages/otchety" TargetMode="External"/><Relationship Id="rId86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5"/>
  <sheetViews>
    <sheetView workbookViewId="0">
      <selection activeCell="A2" sqref="A2:G2"/>
    </sheetView>
  </sheetViews>
  <sheetFormatPr defaultRowHeight="14.5" x14ac:dyDescent="0.35"/>
  <cols>
    <col min="1" max="1" width="33.81640625" customWidth="1"/>
    <col min="2" max="2" width="13.453125" customWidth="1"/>
    <col min="3" max="3" width="12.453125" customWidth="1"/>
    <col min="4" max="4" width="17.453125" customWidth="1"/>
    <col min="5" max="5" width="19.26953125" customWidth="1"/>
    <col min="6" max="6" width="27" customWidth="1"/>
    <col min="7" max="7" width="24.7265625" customWidth="1"/>
  </cols>
  <sheetData>
    <row r="1" spans="1:7" ht="24" customHeight="1" x14ac:dyDescent="0.35">
      <c r="A1" s="130" t="s">
        <v>660</v>
      </c>
      <c r="B1" s="131"/>
      <c r="C1" s="131"/>
      <c r="D1" s="131"/>
      <c r="E1" s="131"/>
      <c r="F1" s="132"/>
      <c r="G1" s="132"/>
    </row>
    <row r="2" spans="1:7" ht="16" customHeight="1" x14ac:dyDescent="0.35">
      <c r="A2" s="133" t="s">
        <v>655</v>
      </c>
      <c r="B2" s="134"/>
      <c r="C2" s="134"/>
      <c r="D2" s="134"/>
      <c r="E2" s="134"/>
      <c r="F2" s="135"/>
      <c r="G2" s="135"/>
    </row>
    <row r="3" spans="1:7" ht="122.25" customHeight="1" x14ac:dyDescent="0.35">
      <c r="A3" s="1" t="s">
        <v>0</v>
      </c>
      <c r="B3" s="2" t="s">
        <v>1</v>
      </c>
      <c r="C3" s="2" t="s">
        <v>2</v>
      </c>
      <c r="D3" s="37" t="s">
        <v>219</v>
      </c>
      <c r="E3" s="37" t="s">
        <v>256</v>
      </c>
      <c r="F3" s="37" t="s">
        <v>113</v>
      </c>
      <c r="G3" s="37" t="s">
        <v>115</v>
      </c>
    </row>
    <row r="4" spans="1:7" x14ac:dyDescent="0.35">
      <c r="A4" s="3" t="s">
        <v>3</v>
      </c>
      <c r="B4" s="4" t="s">
        <v>4</v>
      </c>
      <c r="C4" s="4" t="s">
        <v>5</v>
      </c>
      <c r="D4" s="3" t="s">
        <v>5</v>
      </c>
      <c r="E4" s="5" t="s">
        <v>5</v>
      </c>
      <c r="F4" s="5" t="s">
        <v>5</v>
      </c>
      <c r="G4" s="5" t="s">
        <v>5</v>
      </c>
    </row>
    <row r="5" spans="1:7" x14ac:dyDescent="0.35">
      <c r="A5" s="3" t="s">
        <v>6</v>
      </c>
      <c r="B5" s="6"/>
      <c r="C5" s="6">
        <f>SUM(D5:G5)</f>
        <v>6</v>
      </c>
      <c r="D5" s="3">
        <v>1</v>
      </c>
      <c r="E5" s="5">
        <v>1</v>
      </c>
      <c r="F5" s="45">
        <v>2</v>
      </c>
      <c r="G5" s="45">
        <v>2</v>
      </c>
    </row>
    <row r="6" spans="1:7" x14ac:dyDescent="0.35">
      <c r="A6" s="116" t="s">
        <v>644</v>
      </c>
      <c r="B6" s="6"/>
      <c r="C6" s="6"/>
      <c r="D6" s="3"/>
      <c r="E6" s="5"/>
      <c r="F6" s="45"/>
      <c r="G6" s="45"/>
    </row>
    <row r="7" spans="1:7" ht="16" customHeight="1" x14ac:dyDescent="0.35">
      <c r="A7" s="34" t="s">
        <v>9</v>
      </c>
      <c r="B7" s="8">
        <f t="shared" ref="B7:B22" si="0">C7/$C$5*100</f>
        <v>100</v>
      </c>
      <c r="C7" s="8">
        <f t="shared" ref="C7:C22" si="1">SUM(D7:G7)</f>
        <v>6</v>
      </c>
      <c r="D7" s="9">
        <f>'7.1'!E8</f>
        <v>1</v>
      </c>
      <c r="E7" s="10">
        <f>'7.2'!F8</f>
        <v>1</v>
      </c>
      <c r="F7" s="11">
        <f>'7.3'!F9</f>
        <v>2</v>
      </c>
      <c r="G7" s="11">
        <f>'7.4'!F9</f>
        <v>2</v>
      </c>
    </row>
    <row r="8" spans="1:7" ht="16" customHeight="1" x14ac:dyDescent="0.35">
      <c r="A8" s="34" t="s">
        <v>17</v>
      </c>
      <c r="B8" s="8">
        <f t="shared" si="0"/>
        <v>100</v>
      </c>
      <c r="C8" s="8">
        <f t="shared" si="1"/>
        <v>6</v>
      </c>
      <c r="D8" s="9">
        <f>'7.1'!E16</f>
        <v>1</v>
      </c>
      <c r="E8" s="10">
        <f>'7.2'!F16</f>
        <v>1</v>
      </c>
      <c r="F8" s="11">
        <f>'7.3'!F17</f>
        <v>2</v>
      </c>
      <c r="G8" s="11">
        <f>'7.4'!F17</f>
        <v>2</v>
      </c>
    </row>
    <row r="9" spans="1:7" ht="16" customHeight="1" x14ac:dyDescent="0.35">
      <c r="A9" s="34" t="s">
        <v>19</v>
      </c>
      <c r="B9" s="8">
        <f t="shared" si="0"/>
        <v>100</v>
      </c>
      <c r="C9" s="8">
        <f t="shared" si="1"/>
        <v>6</v>
      </c>
      <c r="D9" s="9">
        <f>'7.1'!E18</f>
        <v>1</v>
      </c>
      <c r="E9" s="10">
        <f>'7.2'!F18</f>
        <v>1</v>
      </c>
      <c r="F9" s="11">
        <f>'7.3'!F19</f>
        <v>2</v>
      </c>
      <c r="G9" s="11">
        <f>'7.4'!F19</f>
        <v>2</v>
      </c>
    </row>
    <row r="10" spans="1:7" ht="16" customHeight="1" x14ac:dyDescent="0.35">
      <c r="A10" s="34" t="s">
        <v>21</v>
      </c>
      <c r="B10" s="8">
        <f t="shared" si="0"/>
        <v>100</v>
      </c>
      <c r="C10" s="8">
        <f t="shared" si="1"/>
        <v>6</v>
      </c>
      <c r="D10" s="9">
        <f>'7.1'!E20</f>
        <v>1</v>
      </c>
      <c r="E10" s="10">
        <f>'7.2'!F20</f>
        <v>1</v>
      </c>
      <c r="F10" s="11">
        <f>'7.3'!F21</f>
        <v>2</v>
      </c>
      <c r="G10" s="11">
        <f>'7.4'!F21</f>
        <v>2</v>
      </c>
    </row>
    <row r="11" spans="1:7" ht="16" customHeight="1" x14ac:dyDescent="0.35">
      <c r="A11" s="34" t="s">
        <v>24</v>
      </c>
      <c r="B11" s="8">
        <f t="shared" si="0"/>
        <v>100</v>
      </c>
      <c r="C11" s="8">
        <f t="shared" si="1"/>
        <v>6</v>
      </c>
      <c r="D11" s="9">
        <f>'7.1'!E23</f>
        <v>1</v>
      </c>
      <c r="E11" s="10">
        <f>'7.2'!F23</f>
        <v>1</v>
      </c>
      <c r="F11" s="11">
        <f>'7.3'!F24</f>
        <v>2</v>
      </c>
      <c r="G11" s="11">
        <f>'7.4'!F24</f>
        <v>2</v>
      </c>
    </row>
    <row r="12" spans="1:7" ht="16" customHeight="1" x14ac:dyDescent="0.35">
      <c r="A12" s="34" t="s">
        <v>30</v>
      </c>
      <c r="B12" s="8">
        <f t="shared" si="0"/>
        <v>100</v>
      </c>
      <c r="C12" s="8">
        <f t="shared" si="1"/>
        <v>6</v>
      </c>
      <c r="D12" s="9">
        <f>'7.1'!E29</f>
        <v>1</v>
      </c>
      <c r="E12" s="10">
        <f>'7.2'!F29</f>
        <v>1</v>
      </c>
      <c r="F12" s="11">
        <f>'7.3'!F30</f>
        <v>2</v>
      </c>
      <c r="G12" s="11">
        <f>'7.4'!F30</f>
        <v>2</v>
      </c>
    </row>
    <row r="13" spans="1:7" ht="16" customHeight="1" x14ac:dyDescent="0.35">
      <c r="A13" s="34" t="s">
        <v>39</v>
      </c>
      <c r="B13" s="8">
        <f t="shared" si="0"/>
        <v>100</v>
      </c>
      <c r="C13" s="8">
        <f t="shared" si="1"/>
        <v>6</v>
      </c>
      <c r="D13" s="9">
        <f>'7.1'!E38</f>
        <v>1</v>
      </c>
      <c r="E13" s="10">
        <f>'7.2'!F38</f>
        <v>1</v>
      </c>
      <c r="F13" s="11">
        <f>'7.3'!F39</f>
        <v>2</v>
      </c>
      <c r="G13" s="11">
        <f>'7.4'!F39</f>
        <v>2</v>
      </c>
    </row>
    <row r="14" spans="1:7" ht="16" customHeight="1" x14ac:dyDescent="0.35">
      <c r="A14" s="34" t="s">
        <v>42</v>
      </c>
      <c r="B14" s="8">
        <f t="shared" si="0"/>
        <v>100</v>
      </c>
      <c r="C14" s="8">
        <f t="shared" si="1"/>
        <v>6</v>
      </c>
      <c r="D14" s="9">
        <f>'7.1'!E41</f>
        <v>1</v>
      </c>
      <c r="E14" s="10">
        <f>'7.2'!F41</f>
        <v>1</v>
      </c>
      <c r="F14" s="11">
        <f>'7.3'!F42</f>
        <v>2</v>
      </c>
      <c r="G14" s="11">
        <f>'7.4'!F42</f>
        <v>2</v>
      </c>
    </row>
    <row r="15" spans="1:7" ht="16" customHeight="1" x14ac:dyDescent="0.35">
      <c r="A15" s="34" t="s">
        <v>61</v>
      </c>
      <c r="B15" s="8">
        <f t="shared" si="0"/>
        <v>100</v>
      </c>
      <c r="C15" s="8">
        <f t="shared" si="1"/>
        <v>6</v>
      </c>
      <c r="D15" s="9">
        <f>'7.1'!E60</f>
        <v>1</v>
      </c>
      <c r="E15" s="10">
        <f>'7.2'!F60</f>
        <v>1</v>
      </c>
      <c r="F15" s="11">
        <f>'7.3'!F61</f>
        <v>2</v>
      </c>
      <c r="G15" s="11">
        <f>'7.4'!F61</f>
        <v>2</v>
      </c>
    </row>
    <row r="16" spans="1:7" ht="16" customHeight="1" x14ac:dyDescent="0.35">
      <c r="A16" s="34" t="s">
        <v>95</v>
      </c>
      <c r="B16" s="8">
        <f t="shared" si="0"/>
        <v>100</v>
      </c>
      <c r="C16" s="8">
        <f t="shared" si="1"/>
        <v>6</v>
      </c>
      <c r="D16" s="9">
        <f>'7.1'!E94</f>
        <v>1</v>
      </c>
      <c r="E16" s="10">
        <f>'7.2'!F94</f>
        <v>1</v>
      </c>
      <c r="F16" s="11">
        <f>'7.3'!F95</f>
        <v>2</v>
      </c>
      <c r="G16" s="11">
        <f>'7.4'!F95</f>
        <v>2</v>
      </c>
    </row>
    <row r="17" spans="1:7" ht="16" customHeight="1" x14ac:dyDescent="0.35">
      <c r="A17" s="34" t="s">
        <v>76</v>
      </c>
      <c r="B17" s="8">
        <f t="shared" si="0"/>
        <v>83.333333333333343</v>
      </c>
      <c r="C17" s="8">
        <f t="shared" si="1"/>
        <v>5</v>
      </c>
      <c r="D17" s="9">
        <f>'7.1'!E75</f>
        <v>1</v>
      </c>
      <c r="E17" s="10">
        <f>'7.2'!F75</f>
        <v>1</v>
      </c>
      <c r="F17" s="11">
        <f>'7.3'!F76</f>
        <v>2</v>
      </c>
      <c r="G17" s="11">
        <f>'7.4'!F76</f>
        <v>1</v>
      </c>
    </row>
    <row r="18" spans="1:7" ht="16" customHeight="1" x14ac:dyDescent="0.35">
      <c r="A18" s="34" t="s">
        <v>87</v>
      </c>
      <c r="B18" s="8">
        <f t="shared" si="0"/>
        <v>83.333333333333343</v>
      </c>
      <c r="C18" s="8">
        <f t="shared" si="1"/>
        <v>5</v>
      </c>
      <c r="D18" s="9">
        <f>'7.1'!E84</f>
        <v>1</v>
      </c>
      <c r="E18" s="10">
        <f>'7.2'!F84</f>
        <v>1</v>
      </c>
      <c r="F18" s="11">
        <f>'7.3'!F85</f>
        <v>2</v>
      </c>
      <c r="G18" s="11">
        <f>'7.4'!F85</f>
        <v>1</v>
      </c>
    </row>
    <row r="19" spans="1:7" ht="16" customHeight="1" x14ac:dyDescent="0.35">
      <c r="A19" s="34" t="s">
        <v>88</v>
      </c>
      <c r="B19" s="8">
        <f t="shared" si="0"/>
        <v>83.333333333333343</v>
      </c>
      <c r="C19" s="8">
        <f t="shared" si="1"/>
        <v>5</v>
      </c>
      <c r="D19" s="9">
        <f>'7.1'!E85</f>
        <v>1</v>
      </c>
      <c r="E19" s="10">
        <f>'7.2'!F85</f>
        <v>1</v>
      </c>
      <c r="F19" s="11">
        <f>'7.3'!F86</f>
        <v>2</v>
      </c>
      <c r="G19" s="11">
        <f>'7.4'!F86</f>
        <v>1</v>
      </c>
    </row>
    <row r="20" spans="1:7" ht="16" customHeight="1" x14ac:dyDescent="0.35">
      <c r="A20" s="34" t="s">
        <v>83</v>
      </c>
      <c r="B20" s="8">
        <f t="shared" si="0"/>
        <v>83.333333333333343</v>
      </c>
      <c r="C20" s="8">
        <f t="shared" si="1"/>
        <v>5</v>
      </c>
      <c r="D20" s="9">
        <f>'7.1'!E90</f>
        <v>1</v>
      </c>
      <c r="E20" s="10">
        <f>'7.2'!F90</f>
        <v>1</v>
      </c>
      <c r="F20" s="11">
        <f>'7.3'!F91</f>
        <v>2</v>
      </c>
      <c r="G20" s="11">
        <f>'7.4'!F91</f>
        <v>1</v>
      </c>
    </row>
    <row r="21" spans="1:7" ht="16" customHeight="1" x14ac:dyDescent="0.35">
      <c r="A21" s="34" t="s">
        <v>97</v>
      </c>
      <c r="B21" s="8">
        <f t="shared" si="0"/>
        <v>83.333333333333343</v>
      </c>
      <c r="C21" s="8">
        <f t="shared" si="1"/>
        <v>5</v>
      </c>
      <c r="D21" s="9">
        <f>'7.1'!E96</f>
        <v>1</v>
      </c>
      <c r="E21" s="10">
        <f>'7.2'!F96</f>
        <v>1</v>
      </c>
      <c r="F21" s="11">
        <f>'7.3'!F97</f>
        <v>2</v>
      </c>
      <c r="G21" s="11">
        <f>'7.4'!F97</f>
        <v>1</v>
      </c>
    </row>
    <row r="22" spans="1:7" ht="16" customHeight="1" x14ac:dyDescent="0.35">
      <c r="A22" s="34" t="s">
        <v>98</v>
      </c>
      <c r="B22" s="8">
        <f t="shared" si="0"/>
        <v>83.333333333333343</v>
      </c>
      <c r="C22" s="8">
        <f t="shared" si="1"/>
        <v>5</v>
      </c>
      <c r="D22" s="9">
        <f>'7.1'!E97</f>
        <v>1</v>
      </c>
      <c r="E22" s="10">
        <f>'7.2'!F97</f>
        <v>1</v>
      </c>
      <c r="F22" s="11">
        <f>'7.3'!F98</f>
        <v>2</v>
      </c>
      <c r="G22" s="11">
        <f>'7.4'!F98</f>
        <v>1</v>
      </c>
    </row>
    <row r="23" spans="1:7" ht="16" customHeight="1" x14ac:dyDescent="0.35">
      <c r="A23" s="121" t="s">
        <v>645</v>
      </c>
      <c r="B23" s="8"/>
      <c r="C23" s="8"/>
      <c r="D23" s="9"/>
      <c r="E23" s="10"/>
      <c r="F23" s="11"/>
      <c r="G23" s="11"/>
    </row>
    <row r="24" spans="1:7" ht="16" customHeight="1" x14ac:dyDescent="0.35">
      <c r="A24" s="34" t="s">
        <v>8</v>
      </c>
      <c r="B24" s="8">
        <f t="shared" ref="B24:B36" si="2">C24/$C$5*100</f>
        <v>66.666666666666657</v>
      </c>
      <c r="C24" s="8">
        <f t="shared" ref="C24:C36" si="3">SUM(D24:G24)</f>
        <v>4</v>
      </c>
      <c r="D24" s="9">
        <f>'7.1'!E7</f>
        <v>1</v>
      </c>
      <c r="E24" s="10">
        <f>'7.2'!F7</f>
        <v>1</v>
      </c>
      <c r="F24" s="11">
        <f>'7.3'!F8</f>
        <v>1</v>
      </c>
      <c r="G24" s="11">
        <f>'7.4'!F8</f>
        <v>1</v>
      </c>
    </row>
    <row r="25" spans="1:7" ht="16" customHeight="1" x14ac:dyDescent="0.35">
      <c r="A25" s="34" t="s">
        <v>10</v>
      </c>
      <c r="B25" s="8">
        <f t="shared" si="2"/>
        <v>66.666666666666657</v>
      </c>
      <c r="C25" s="8">
        <f t="shared" si="3"/>
        <v>4</v>
      </c>
      <c r="D25" s="9">
        <f>'7.1'!E9</f>
        <v>1</v>
      </c>
      <c r="E25" s="10">
        <f>'7.2'!F9</f>
        <v>1</v>
      </c>
      <c r="F25" s="11">
        <f>'7.3'!F10</f>
        <v>1</v>
      </c>
      <c r="G25" s="11">
        <f>'7.4'!F10</f>
        <v>1</v>
      </c>
    </row>
    <row r="26" spans="1:7" ht="16" customHeight="1" x14ac:dyDescent="0.35">
      <c r="A26" s="34" t="s">
        <v>23</v>
      </c>
      <c r="B26" s="8">
        <f t="shared" si="2"/>
        <v>66.666666666666657</v>
      </c>
      <c r="C26" s="8">
        <f t="shared" si="3"/>
        <v>4</v>
      </c>
      <c r="D26" s="9">
        <f>'7.1'!E22</f>
        <v>1</v>
      </c>
      <c r="E26" s="10">
        <f>'7.2'!F22</f>
        <v>1</v>
      </c>
      <c r="F26" s="11">
        <f>'7.3'!F23</f>
        <v>1</v>
      </c>
      <c r="G26" s="11">
        <f>'7.4'!F23</f>
        <v>1</v>
      </c>
    </row>
    <row r="27" spans="1:7" ht="16" customHeight="1" x14ac:dyDescent="0.35">
      <c r="A27" s="34" t="s">
        <v>25</v>
      </c>
      <c r="B27" s="8">
        <f t="shared" si="2"/>
        <v>66.666666666666657</v>
      </c>
      <c r="C27" s="8">
        <f t="shared" si="3"/>
        <v>4</v>
      </c>
      <c r="D27" s="9">
        <f>'7.1'!E24</f>
        <v>1</v>
      </c>
      <c r="E27" s="10">
        <f>'7.2'!F24</f>
        <v>1</v>
      </c>
      <c r="F27" s="11">
        <f>'7.3'!F25</f>
        <v>2</v>
      </c>
      <c r="G27" s="11">
        <f>'7.4'!F25</f>
        <v>0</v>
      </c>
    </row>
    <row r="28" spans="1:7" ht="16" customHeight="1" x14ac:dyDescent="0.35">
      <c r="A28" s="34" t="s">
        <v>33</v>
      </c>
      <c r="B28" s="8">
        <f t="shared" si="2"/>
        <v>66.666666666666657</v>
      </c>
      <c r="C28" s="8">
        <f t="shared" si="3"/>
        <v>4</v>
      </c>
      <c r="D28" s="9">
        <f>'7.1'!E32</f>
        <v>1</v>
      </c>
      <c r="E28" s="10">
        <f>'7.2'!F32</f>
        <v>1</v>
      </c>
      <c r="F28" s="11">
        <f>'7.3'!F33</f>
        <v>2</v>
      </c>
      <c r="G28" s="11">
        <f>'7.4'!F33</f>
        <v>0</v>
      </c>
    </row>
    <row r="29" spans="1:7" ht="16" customHeight="1" x14ac:dyDescent="0.35">
      <c r="A29" s="34" t="s">
        <v>37</v>
      </c>
      <c r="B29" s="8">
        <f t="shared" si="2"/>
        <v>66.666666666666657</v>
      </c>
      <c r="C29" s="8">
        <f t="shared" si="3"/>
        <v>4</v>
      </c>
      <c r="D29" s="9">
        <f>'7.1'!E36</f>
        <v>1</v>
      </c>
      <c r="E29" s="10">
        <f>'7.2'!F36</f>
        <v>1</v>
      </c>
      <c r="F29" s="11">
        <f>'7.3'!F37</f>
        <v>2</v>
      </c>
      <c r="G29" s="11">
        <f>'7.4'!F37</f>
        <v>0</v>
      </c>
    </row>
    <row r="30" spans="1:7" ht="16" customHeight="1" x14ac:dyDescent="0.35">
      <c r="A30" s="34" t="s">
        <v>54</v>
      </c>
      <c r="B30" s="8">
        <f t="shared" si="2"/>
        <v>66.666666666666657</v>
      </c>
      <c r="C30" s="8">
        <f t="shared" si="3"/>
        <v>4</v>
      </c>
      <c r="D30" s="9">
        <f>'7.1'!E53</f>
        <v>1</v>
      </c>
      <c r="E30" s="10">
        <f>'7.2'!F53</f>
        <v>1</v>
      </c>
      <c r="F30" s="11">
        <f>'7.3'!F54</f>
        <v>1</v>
      </c>
      <c r="G30" s="11">
        <f>'7.4'!F54</f>
        <v>1</v>
      </c>
    </row>
    <row r="31" spans="1:7" ht="16" customHeight="1" x14ac:dyDescent="0.35">
      <c r="A31" s="26" t="s">
        <v>63</v>
      </c>
      <c r="B31" s="8">
        <f t="shared" si="2"/>
        <v>66.666666666666657</v>
      </c>
      <c r="C31" s="8">
        <f t="shared" si="3"/>
        <v>4</v>
      </c>
      <c r="D31" s="9">
        <f>'7.1'!E62</f>
        <v>1</v>
      </c>
      <c r="E31" s="10">
        <f>'7.2'!F62</f>
        <v>1</v>
      </c>
      <c r="F31" s="11">
        <f>'7.3'!F63</f>
        <v>1</v>
      </c>
      <c r="G31" s="11">
        <f>'7.4'!F63</f>
        <v>1</v>
      </c>
    </row>
    <row r="32" spans="1:7" ht="16" customHeight="1" x14ac:dyDescent="0.35">
      <c r="A32" s="34" t="s">
        <v>72</v>
      </c>
      <c r="B32" s="8">
        <f t="shared" si="2"/>
        <v>66.666666666666657</v>
      </c>
      <c r="C32" s="8">
        <f t="shared" si="3"/>
        <v>4</v>
      </c>
      <c r="D32" s="9">
        <f>'7.1'!E71</f>
        <v>1</v>
      </c>
      <c r="E32" s="10">
        <f>'7.2'!F71</f>
        <v>1</v>
      </c>
      <c r="F32" s="11">
        <f>'7.3'!F72</f>
        <v>2</v>
      </c>
      <c r="G32" s="11">
        <f>'7.4'!F72</f>
        <v>0</v>
      </c>
    </row>
    <row r="33" spans="1:7" ht="16" customHeight="1" x14ac:dyDescent="0.35">
      <c r="A33" s="34" t="s">
        <v>74</v>
      </c>
      <c r="B33" s="8">
        <f t="shared" si="2"/>
        <v>66.666666666666657</v>
      </c>
      <c r="C33" s="8">
        <f t="shared" si="3"/>
        <v>4</v>
      </c>
      <c r="D33" s="9">
        <f>'7.1'!E73</f>
        <v>1</v>
      </c>
      <c r="E33" s="10">
        <f>'7.2'!F73</f>
        <v>1</v>
      </c>
      <c r="F33" s="11">
        <f>'7.3'!F74</f>
        <v>1</v>
      </c>
      <c r="G33" s="11">
        <f>'7.4'!F74</f>
        <v>1</v>
      </c>
    </row>
    <row r="34" spans="1:7" ht="16" customHeight="1" x14ac:dyDescent="0.35">
      <c r="A34" s="34" t="s">
        <v>75</v>
      </c>
      <c r="B34" s="8">
        <f t="shared" si="2"/>
        <v>66.666666666666657</v>
      </c>
      <c r="C34" s="8">
        <f t="shared" si="3"/>
        <v>4</v>
      </c>
      <c r="D34" s="9">
        <f>'7.1'!E74</f>
        <v>1</v>
      </c>
      <c r="E34" s="10">
        <f>'7.2'!F74</f>
        <v>1</v>
      </c>
      <c r="F34" s="11">
        <f>'7.3'!F75</f>
        <v>1</v>
      </c>
      <c r="G34" s="11">
        <f>'7.4'!F75</f>
        <v>1</v>
      </c>
    </row>
    <row r="35" spans="1:7" ht="16" customHeight="1" x14ac:dyDescent="0.35">
      <c r="A35" s="34" t="s">
        <v>78</v>
      </c>
      <c r="B35" s="8">
        <f t="shared" si="2"/>
        <v>66.666666666666657</v>
      </c>
      <c r="C35" s="8">
        <f t="shared" si="3"/>
        <v>4</v>
      </c>
      <c r="D35" s="9">
        <f>'7.1'!E77</f>
        <v>1</v>
      </c>
      <c r="E35" s="10">
        <f>'7.2'!F77</f>
        <v>1</v>
      </c>
      <c r="F35" s="11">
        <f>'7.3'!F78</f>
        <v>1</v>
      </c>
      <c r="G35" s="11">
        <f>'7.4'!F78</f>
        <v>1</v>
      </c>
    </row>
    <row r="36" spans="1:7" ht="16" customHeight="1" x14ac:dyDescent="0.35">
      <c r="A36" s="34" t="s">
        <v>91</v>
      </c>
      <c r="B36" s="8">
        <f t="shared" si="2"/>
        <v>66.666666666666657</v>
      </c>
      <c r="C36" s="8">
        <f t="shared" si="3"/>
        <v>4</v>
      </c>
      <c r="D36" s="9">
        <f>'7.1'!E89</f>
        <v>1</v>
      </c>
      <c r="E36" s="10">
        <f>'7.2'!F89</f>
        <v>1</v>
      </c>
      <c r="F36" s="11">
        <f>'7.3'!F90</f>
        <v>1</v>
      </c>
      <c r="G36" s="11">
        <f>'7.4'!F90</f>
        <v>1</v>
      </c>
    </row>
    <row r="37" spans="1:7" ht="16" customHeight="1" x14ac:dyDescent="0.35">
      <c r="A37" s="117" t="s">
        <v>646</v>
      </c>
      <c r="B37" s="8"/>
      <c r="C37" s="8"/>
      <c r="D37" s="9"/>
      <c r="E37" s="10"/>
      <c r="F37" s="11"/>
      <c r="G37" s="11"/>
    </row>
    <row r="38" spans="1:7" ht="16" customHeight="1" x14ac:dyDescent="0.35">
      <c r="A38" s="34" t="s">
        <v>14</v>
      </c>
      <c r="B38" s="8">
        <f t="shared" ref="B38:B67" si="4">C38/$C$5*100</f>
        <v>58.333333333333336</v>
      </c>
      <c r="C38" s="8">
        <f t="shared" ref="C38:C67" si="5">SUM(D38:G38)</f>
        <v>3.5</v>
      </c>
      <c r="D38" s="9">
        <f>'7.1'!E13</f>
        <v>0.5</v>
      </c>
      <c r="E38" s="10">
        <f>'7.2'!F13</f>
        <v>1</v>
      </c>
      <c r="F38" s="11">
        <f>'7.3'!F14</f>
        <v>2</v>
      </c>
      <c r="G38" s="11">
        <f>'7.4'!F14</f>
        <v>0</v>
      </c>
    </row>
    <row r="39" spans="1:7" ht="16" customHeight="1" x14ac:dyDescent="0.35">
      <c r="A39" s="34" t="s">
        <v>15</v>
      </c>
      <c r="B39" s="8">
        <f t="shared" si="4"/>
        <v>58.333333333333336</v>
      </c>
      <c r="C39" s="8">
        <f t="shared" si="5"/>
        <v>3.5</v>
      </c>
      <c r="D39" s="9">
        <f>'7.1'!E14</f>
        <v>1</v>
      </c>
      <c r="E39" s="10">
        <f>'7.2'!F14</f>
        <v>1</v>
      </c>
      <c r="F39" s="11">
        <f>'7.3'!F15</f>
        <v>1</v>
      </c>
      <c r="G39" s="11">
        <f>'7.4'!F15</f>
        <v>0.5</v>
      </c>
    </row>
    <row r="40" spans="1:7" ht="16" customHeight="1" x14ac:dyDescent="0.35">
      <c r="A40" s="34" t="s">
        <v>34</v>
      </c>
      <c r="B40" s="8">
        <f t="shared" si="4"/>
        <v>58.333333333333336</v>
      </c>
      <c r="C40" s="8">
        <f t="shared" si="5"/>
        <v>3.5</v>
      </c>
      <c r="D40" s="9">
        <f>'7.1'!E33</f>
        <v>1</v>
      </c>
      <c r="E40" s="10">
        <f>'7.2'!F33</f>
        <v>1</v>
      </c>
      <c r="F40" s="11">
        <f>'7.3'!F34</f>
        <v>1</v>
      </c>
      <c r="G40" s="11">
        <f>'7.4'!F34</f>
        <v>0.5</v>
      </c>
    </row>
    <row r="41" spans="1:7" ht="16" customHeight="1" x14ac:dyDescent="0.35">
      <c r="A41" s="26" t="s">
        <v>68</v>
      </c>
      <c r="B41" s="8">
        <f t="shared" si="4"/>
        <v>58.333333333333336</v>
      </c>
      <c r="C41" s="8">
        <f t="shared" si="5"/>
        <v>3.5</v>
      </c>
      <c r="D41" s="9">
        <f>'7.1'!E67</f>
        <v>1</v>
      </c>
      <c r="E41" s="10">
        <f>'7.2'!F67</f>
        <v>1</v>
      </c>
      <c r="F41" s="11">
        <f>'7.3'!F68</f>
        <v>0.5</v>
      </c>
      <c r="G41" s="11">
        <f>'7.4'!F68</f>
        <v>1</v>
      </c>
    </row>
    <row r="42" spans="1:7" ht="16" customHeight="1" x14ac:dyDescent="0.35">
      <c r="A42" s="34" t="s">
        <v>11</v>
      </c>
      <c r="B42" s="8">
        <f t="shared" si="4"/>
        <v>50</v>
      </c>
      <c r="C42" s="8">
        <f t="shared" si="5"/>
        <v>3</v>
      </c>
      <c r="D42" s="9">
        <f>'7.1'!E10</f>
        <v>1</v>
      </c>
      <c r="E42" s="10">
        <f>'7.2'!F10</f>
        <v>1</v>
      </c>
      <c r="F42" s="11">
        <f>'7.3'!F11</f>
        <v>1</v>
      </c>
      <c r="G42" s="11">
        <f>'7.4'!F11</f>
        <v>0</v>
      </c>
    </row>
    <row r="43" spans="1:7" ht="16" customHeight="1" x14ac:dyDescent="0.35">
      <c r="A43" s="34" t="s">
        <v>13</v>
      </c>
      <c r="B43" s="8">
        <f t="shared" si="4"/>
        <v>50</v>
      </c>
      <c r="C43" s="8">
        <f t="shared" si="5"/>
        <v>3</v>
      </c>
      <c r="D43" s="9">
        <f>'7.1'!E12</f>
        <v>1</v>
      </c>
      <c r="E43" s="10">
        <f>'7.2'!F12</f>
        <v>1</v>
      </c>
      <c r="F43" s="11">
        <f>'7.3'!F13</f>
        <v>1</v>
      </c>
      <c r="G43" s="11">
        <f>'7.4'!F13</f>
        <v>0</v>
      </c>
    </row>
    <row r="44" spans="1:7" ht="16" customHeight="1" x14ac:dyDescent="0.35">
      <c r="A44" s="34" t="s">
        <v>22</v>
      </c>
      <c r="B44" s="8">
        <f t="shared" si="4"/>
        <v>50</v>
      </c>
      <c r="C44" s="8">
        <f t="shared" si="5"/>
        <v>3</v>
      </c>
      <c r="D44" s="9">
        <f>'7.1'!E21</f>
        <v>0</v>
      </c>
      <c r="E44" s="10">
        <f>'7.2'!F21</f>
        <v>1</v>
      </c>
      <c r="F44" s="11">
        <f>'7.3'!F22</f>
        <v>1</v>
      </c>
      <c r="G44" s="11">
        <f>'7.4'!F22</f>
        <v>1</v>
      </c>
    </row>
    <row r="45" spans="1:7" ht="16" customHeight="1" x14ac:dyDescent="0.35">
      <c r="A45" s="34" t="s">
        <v>27</v>
      </c>
      <c r="B45" s="8">
        <f t="shared" si="4"/>
        <v>50</v>
      </c>
      <c r="C45" s="8">
        <f t="shared" si="5"/>
        <v>3</v>
      </c>
      <c r="D45" s="9">
        <f>'7.1'!E26</f>
        <v>1</v>
      </c>
      <c r="E45" s="10">
        <f>'7.2'!F26</f>
        <v>1</v>
      </c>
      <c r="F45" s="11">
        <f>'7.3'!F27</f>
        <v>1</v>
      </c>
      <c r="G45" s="11">
        <f>'7.4'!F27</f>
        <v>0</v>
      </c>
    </row>
    <row r="46" spans="1:7" ht="16" customHeight="1" x14ac:dyDescent="0.35">
      <c r="A46" s="34" t="s">
        <v>28</v>
      </c>
      <c r="B46" s="8">
        <f t="shared" si="4"/>
        <v>50</v>
      </c>
      <c r="C46" s="8">
        <f t="shared" si="5"/>
        <v>3</v>
      </c>
      <c r="D46" s="9">
        <f>'7.1'!E27</f>
        <v>1</v>
      </c>
      <c r="E46" s="10">
        <f>'7.2'!F27</f>
        <v>1</v>
      </c>
      <c r="F46" s="11">
        <f>'7.3'!F28</f>
        <v>1</v>
      </c>
      <c r="G46" s="11">
        <f>'7.4'!F28</f>
        <v>0</v>
      </c>
    </row>
    <row r="47" spans="1:7" ht="16" customHeight="1" x14ac:dyDescent="0.35">
      <c r="A47" s="34" t="s">
        <v>32</v>
      </c>
      <c r="B47" s="8">
        <f t="shared" si="4"/>
        <v>50</v>
      </c>
      <c r="C47" s="8">
        <f t="shared" si="5"/>
        <v>3</v>
      </c>
      <c r="D47" s="9">
        <f>'7.1'!E31</f>
        <v>1</v>
      </c>
      <c r="E47" s="10">
        <f>'7.2'!F31</f>
        <v>1</v>
      </c>
      <c r="F47" s="11">
        <f>'7.3'!F32</f>
        <v>1</v>
      </c>
      <c r="G47" s="11">
        <f>'7.4'!F32</f>
        <v>0</v>
      </c>
    </row>
    <row r="48" spans="1:7" ht="16" customHeight="1" x14ac:dyDescent="0.35">
      <c r="A48" s="34" t="s">
        <v>36</v>
      </c>
      <c r="B48" s="8">
        <f t="shared" si="4"/>
        <v>50</v>
      </c>
      <c r="C48" s="8">
        <f t="shared" si="5"/>
        <v>3</v>
      </c>
      <c r="D48" s="9">
        <f>'7.1'!E35</f>
        <v>1</v>
      </c>
      <c r="E48" s="10">
        <f>'7.2'!F35</f>
        <v>1</v>
      </c>
      <c r="F48" s="11">
        <f>'7.3'!F36</f>
        <v>1</v>
      </c>
      <c r="G48" s="11">
        <f>'7.4'!F36</f>
        <v>0</v>
      </c>
    </row>
    <row r="49" spans="1:7" ht="16" customHeight="1" x14ac:dyDescent="0.35">
      <c r="A49" s="34" t="s">
        <v>40</v>
      </c>
      <c r="B49" s="8">
        <f t="shared" si="4"/>
        <v>50</v>
      </c>
      <c r="C49" s="8">
        <f t="shared" si="5"/>
        <v>3</v>
      </c>
      <c r="D49" s="9">
        <f>'7.1'!E39</f>
        <v>0</v>
      </c>
      <c r="E49" s="10">
        <f>'7.2'!F39</f>
        <v>1</v>
      </c>
      <c r="F49" s="11">
        <f>'7.3'!F40</f>
        <v>2</v>
      </c>
      <c r="G49" s="11">
        <f>'7.4'!F40</f>
        <v>0</v>
      </c>
    </row>
    <row r="50" spans="1:7" ht="16" customHeight="1" x14ac:dyDescent="0.35">
      <c r="A50" s="34" t="s">
        <v>41</v>
      </c>
      <c r="B50" s="8">
        <f t="shared" si="4"/>
        <v>50</v>
      </c>
      <c r="C50" s="8">
        <f t="shared" si="5"/>
        <v>3</v>
      </c>
      <c r="D50" s="9">
        <f>'7.1'!E40</f>
        <v>1</v>
      </c>
      <c r="E50" s="10">
        <f>'7.2'!F40</f>
        <v>1</v>
      </c>
      <c r="F50" s="11">
        <f>'7.3'!F41</f>
        <v>1</v>
      </c>
      <c r="G50" s="11">
        <f>'7.4'!F41</f>
        <v>0</v>
      </c>
    </row>
    <row r="51" spans="1:7" ht="16" customHeight="1" x14ac:dyDescent="0.35">
      <c r="A51" s="34" t="s">
        <v>43</v>
      </c>
      <c r="B51" s="8">
        <f t="shared" si="4"/>
        <v>50</v>
      </c>
      <c r="C51" s="8">
        <f t="shared" si="5"/>
        <v>3</v>
      </c>
      <c r="D51" s="9">
        <f>'7.1'!E42</f>
        <v>1</v>
      </c>
      <c r="E51" s="10">
        <f>'7.2'!F42</f>
        <v>1</v>
      </c>
      <c r="F51" s="11">
        <f>'7.3'!F43</f>
        <v>1</v>
      </c>
      <c r="G51" s="11">
        <f>'7.4'!F43</f>
        <v>0</v>
      </c>
    </row>
    <row r="52" spans="1:7" ht="16" customHeight="1" x14ac:dyDescent="0.35">
      <c r="A52" s="34" t="s">
        <v>46</v>
      </c>
      <c r="B52" s="8">
        <f t="shared" si="4"/>
        <v>50</v>
      </c>
      <c r="C52" s="8">
        <f t="shared" si="5"/>
        <v>3</v>
      </c>
      <c r="D52" s="9">
        <f>'7.1'!E45</f>
        <v>0</v>
      </c>
      <c r="E52" s="10">
        <f>'7.2'!F45</f>
        <v>1</v>
      </c>
      <c r="F52" s="11">
        <f>'7.3'!F46</f>
        <v>2</v>
      </c>
      <c r="G52" s="11">
        <f>'7.4'!F46</f>
        <v>0</v>
      </c>
    </row>
    <row r="53" spans="1:7" ht="16" customHeight="1" x14ac:dyDescent="0.35">
      <c r="A53" s="34" t="s">
        <v>48</v>
      </c>
      <c r="B53" s="8">
        <f t="shared" si="4"/>
        <v>50</v>
      </c>
      <c r="C53" s="8">
        <f t="shared" si="5"/>
        <v>3</v>
      </c>
      <c r="D53" s="9">
        <f>'7.1'!E47</f>
        <v>1</v>
      </c>
      <c r="E53" s="10">
        <f>'7.2'!F47</f>
        <v>1</v>
      </c>
      <c r="F53" s="11">
        <f>'7.3'!F48</f>
        <v>1</v>
      </c>
      <c r="G53" s="11">
        <f>'7.4'!F48</f>
        <v>0</v>
      </c>
    </row>
    <row r="54" spans="1:7" ht="16" customHeight="1" x14ac:dyDescent="0.35">
      <c r="A54" s="34" t="s">
        <v>50</v>
      </c>
      <c r="B54" s="8">
        <f t="shared" si="4"/>
        <v>50</v>
      </c>
      <c r="C54" s="8">
        <f t="shared" si="5"/>
        <v>3</v>
      </c>
      <c r="D54" s="9">
        <f>'7.1'!E49</f>
        <v>1</v>
      </c>
      <c r="E54" s="10">
        <f>'7.2'!F49</f>
        <v>1</v>
      </c>
      <c r="F54" s="11">
        <f>'7.3'!F50</f>
        <v>1</v>
      </c>
      <c r="G54" s="11">
        <f>'7.4'!F50</f>
        <v>0</v>
      </c>
    </row>
    <row r="55" spans="1:7" ht="16" customHeight="1" x14ac:dyDescent="0.35">
      <c r="A55" s="34" t="s">
        <v>59</v>
      </c>
      <c r="B55" s="8">
        <f t="shared" si="4"/>
        <v>50</v>
      </c>
      <c r="C55" s="8">
        <f t="shared" si="5"/>
        <v>3</v>
      </c>
      <c r="D55" s="9">
        <f>'7.1'!E58</f>
        <v>1</v>
      </c>
      <c r="E55" s="10">
        <f>'7.2'!F58</f>
        <v>0</v>
      </c>
      <c r="F55" s="11">
        <f>'7.3'!F59</f>
        <v>1</v>
      </c>
      <c r="G55" s="11">
        <f>'7.4'!F59</f>
        <v>1</v>
      </c>
    </row>
    <row r="56" spans="1:7" ht="16" customHeight="1" x14ac:dyDescent="0.35">
      <c r="A56" s="34" t="s">
        <v>60</v>
      </c>
      <c r="B56" s="8">
        <f t="shared" si="4"/>
        <v>50</v>
      </c>
      <c r="C56" s="8">
        <f t="shared" si="5"/>
        <v>3</v>
      </c>
      <c r="D56" s="9">
        <f>'7.1'!E59</f>
        <v>1</v>
      </c>
      <c r="E56" s="10">
        <f>'7.2'!F59</f>
        <v>1</v>
      </c>
      <c r="F56" s="11">
        <f>'7.3'!F60</f>
        <v>1</v>
      </c>
      <c r="G56" s="11">
        <f>'7.4'!F60</f>
        <v>0</v>
      </c>
    </row>
    <row r="57" spans="1:7" ht="16" customHeight="1" x14ac:dyDescent="0.35">
      <c r="A57" s="26" t="s">
        <v>64</v>
      </c>
      <c r="B57" s="8">
        <f t="shared" si="4"/>
        <v>50</v>
      </c>
      <c r="C57" s="8">
        <f t="shared" si="5"/>
        <v>3</v>
      </c>
      <c r="D57" s="9">
        <f>'7.1'!E63</f>
        <v>1</v>
      </c>
      <c r="E57" s="10">
        <f>'7.2'!F63</f>
        <v>1</v>
      </c>
      <c r="F57" s="11">
        <f>'7.3'!F64</f>
        <v>1</v>
      </c>
      <c r="G57" s="11">
        <f>'7.4'!F64</f>
        <v>0</v>
      </c>
    </row>
    <row r="58" spans="1:7" ht="16" customHeight="1" x14ac:dyDescent="0.35">
      <c r="A58" s="26" t="s">
        <v>65</v>
      </c>
      <c r="B58" s="8">
        <f t="shared" si="4"/>
        <v>50</v>
      </c>
      <c r="C58" s="8">
        <f t="shared" si="5"/>
        <v>3</v>
      </c>
      <c r="D58" s="9">
        <f>'7.1'!E64</f>
        <v>1</v>
      </c>
      <c r="E58" s="10">
        <f>'7.2'!F64</f>
        <v>1</v>
      </c>
      <c r="F58" s="11">
        <f>'7.3'!F65</f>
        <v>1</v>
      </c>
      <c r="G58" s="11">
        <f>'7.4'!F65</f>
        <v>0</v>
      </c>
    </row>
    <row r="59" spans="1:7" ht="16" customHeight="1" x14ac:dyDescent="0.35">
      <c r="A59" s="26" t="s">
        <v>66</v>
      </c>
      <c r="B59" s="8">
        <f t="shared" si="4"/>
        <v>50</v>
      </c>
      <c r="C59" s="8">
        <f t="shared" si="5"/>
        <v>3</v>
      </c>
      <c r="D59" s="9">
        <f>'7.1'!E65</f>
        <v>1</v>
      </c>
      <c r="E59" s="10">
        <f>'7.2'!F65</f>
        <v>1</v>
      </c>
      <c r="F59" s="11">
        <f>'7.3'!F66</f>
        <v>1</v>
      </c>
      <c r="G59" s="11">
        <f>'7.4'!F66</f>
        <v>0</v>
      </c>
    </row>
    <row r="60" spans="1:7" ht="16" customHeight="1" x14ac:dyDescent="0.35">
      <c r="A60" s="26" t="s">
        <v>69</v>
      </c>
      <c r="B60" s="8">
        <f t="shared" si="4"/>
        <v>50</v>
      </c>
      <c r="C60" s="8">
        <f t="shared" si="5"/>
        <v>3</v>
      </c>
      <c r="D60" s="9">
        <f>'7.1'!E68</f>
        <v>1</v>
      </c>
      <c r="E60" s="10">
        <f>'7.2'!F68</f>
        <v>1</v>
      </c>
      <c r="F60" s="11">
        <f>'7.3'!F69</f>
        <v>1</v>
      </c>
      <c r="G60" s="11">
        <f>'7.4'!F69</f>
        <v>0</v>
      </c>
    </row>
    <row r="61" spans="1:7" ht="16" customHeight="1" x14ac:dyDescent="0.35">
      <c r="A61" s="34" t="s">
        <v>80</v>
      </c>
      <c r="B61" s="8">
        <f t="shared" si="4"/>
        <v>50</v>
      </c>
      <c r="C61" s="8">
        <f t="shared" si="5"/>
        <v>3</v>
      </c>
      <c r="D61" s="9">
        <f>'7.1'!E78</f>
        <v>1</v>
      </c>
      <c r="E61" s="10">
        <f>'7.2'!F78</f>
        <v>1</v>
      </c>
      <c r="F61" s="11">
        <f>'7.3'!F79</f>
        <v>0</v>
      </c>
      <c r="G61" s="11">
        <f>'7.4'!F79</f>
        <v>1</v>
      </c>
    </row>
    <row r="62" spans="1:7" ht="16" customHeight="1" x14ac:dyDescent="0.35">
      <c r="A62" s="34" t="s">
        <v>81</v>
      </c>
      <c r="B62" s="8">
        <f t="shared" si="4"/>
        <v>50</v>
      </c>
      <c r="C62" s="8">
        <f t="shared" si="5"/>
        <v>3</v>
      </c>
      <c r="D62" s="9">
        <f>'7.1'!E79</f>
        <v>0</v>
      </c>
      <c r="E62" s="10">
        <f>'7.2'!F79</f>
        <v>1</v>
      </c>
      <c r="F62" s="11">
        <f>'7.3'!F80</f>
        <v>2</v>
      </c>
      <c r="G62" s="11">
        <f>'7.4'!F80</f>
        <v>0</v>
      </c>
    </row>
    <row r="63" spans="1:7" ht="16" customHeight="1" x14ac:dyDescent="0.35">
      <c r="A63" s="34" t="s">
        <v>82</v>
      </c>
      <c r="B63" s="8">
        <f t="shared" si="4"/>
        <v>50</v>
      </c>
      <c r="C63" s="8">
        <f t="shared" si="5"/>
        <v>3</v>
      </c>
      <c r="D63" s="9">
        <f>'7.1'!E80</f>
        <v>1</v>
      </c>
      <c r="E63" s="10">
        <f>'7.2'!F80</f>
        <v>1</v>
      </c>
      <c r="F63" s="11">
        <f>'7.3'!F81</f>
        <v>1</v>
      </c>
      <c r="G63" s="11">
        <f>'7.4'!F81</f>
        <v>0</v>
      </c>
    </row>
    <row r="64" spans="1:7" ht="16" customHeight="1" x14ac:dyDescent="0.35">
      <c r="A64" s="34" t="s">
        <v>85</v>
      </c>
      <c r="B64" s="8">
        <f t="shared" si="4"/>
        <v>50</v>
      </c>
      <c r="C64" s="8">
        <f t="shared" si="5"/>
        <v>3</v>
      </c>
      <c r="D64" s="9">
        <f>'7.1'!E82</f>
        <v>1</v>
      </c>
      <c r="E64" s="10">
        <f>'7.2'!F82</f>
        <v>1</v>
      </c>
      <c r="F64" s="11">
        <f>'7.3'!F83</f>
        <v>1</v>
      </c>
      <c r="G64" s="11">
        <f>'7.4'!F83</f>
        <v>0</v>
      </c>
    </row>
    <row r="65" spans="1:7" ht="16" customHeight="1" x14ac:dyDescent="0.35">
      <c r="A65" s="34" t="s">
        <v>93</v>
      </c>
      <c r="B65" s="8">
        <f t="shared" si="4"/>
        <v>50</v>
      </c>
      <c r="C65" s="8">
        <f t="shared" si="5"/>
        <v>3</v>
      </c>
      <c r="D65" s="9">
        <f>'7.1'!E92</f>
        <v>1</v>
      </c>
      <c r="E65" s="10">
        <f>'7.2'!F92</f>
        <v>1</v>
      </c>
      <c r="F65" s="11">
        <f>'7.3'!F93</f>
        <v>1</v>
      </c>
      <c r="G65" s="11">
        <f>'7.4'!F93</f>
        <v>0</v>
      </c>
    </row>
    <row r="66" spans="1:7" ht="16" customHeight="1" x14ac:dyDescent="0.35">
      <c r="A66" s="34" t="s">
        <v>94</v>
      </c>
      <c r="B66" s="8">
        <f t="shared" si="4"/>
        <v>50</v>
      </c>
      <c r="C66" s="8">
        <f t="shared" si="5"/>
        <v>3</v>
      </c>
      <c r="D66" s="9">
        <f>'7.1'!E93</f>
        <v>1</v>
      </c>
      <c r="E66" s="10">
        <f>'7.2'!F93</f>
        <v>1</v>
      </c>
      <c r="F66" s="11">
        <f>'7.3'!F94</f>
        <v>1</v>
      </c>
      <c r="G66" s="11">
        <f>'7.4'!F94</f>
        <v>0</v>
      </c>
    </row>
    <row r="67" spans="1:7" ht="16" customHeight="1" x14ac:dyDescent="0.35">
      <c r="A67" s="34" t="s">
        <v>29</v>
      </c>
      <c r="B67" s="8">
        <f t="shared" si="4"/>
        <v>41.666666666666671</v>
      </c>
      <c r="C67" s="8">
        <f t="shared" si="5"/>
        <v>2.5</v>
      </c>
      <c r="D67" s="9">
        <f>'7.1'!E28</f>
        <v>1</v>
      </c>
      <c r="E67" s="10">
        <f>'7.2'!F28</f>
        <v>1</v>
      </c>
      <c r="F67" s="11">
        <f>'7.3'!F29</f>
        <v>0.5</v>
      </c>
      <c r="G67" s="11">
        <f>'7.4'!F29</f>
        <v>0</v>
      </c>
    </row>
    <row r="68" spans="1:7" ht="16" customHeight="1" x14ac:dyDescent="0.35">
      <c r="A68" s="117" t="s">
        <v>647</v>
      </c>
      <c r="B68" s="8"/>
      <c r="C68" s="8"/>
      <c r="D68" s="9"/>
      <c r="E68" s="10"/>
      <c r="F68" s="11"/>
      <c r="G68" s="11"/>
    </row>
    <row r="69" spans="1:7" ht="16" customHeight="1" x14ac:dyDescent="0.35">
      <c r="A69" s="34" t="s">
        <v>12</v>
      </c>
      <c r="B69" s="8">
        <f t="shared" ref="B69:B87" si="6">C69/$C$5*100</f>
        <v>33.333333333333329</v>
      </c>
      <c r="C69" s="8">
        <f t="shared" ref="C69:C87" si="7">SUM(D69:G69)</f>
        <v>2</v>
      </c>
      <c r="D69" s="9">
        <f>'7.1'!E11</f>
        <v>1</v>
      </c>
      <c r="E69" s="10">
        <f>'7.2'!F11</f>
        <v>1</v>
      </c>
      <c r="F69" s="11">
        <f>'7.3'!F12</f>
        <v>0</v>
      </c>
      <c r="G69" s="11">
        <f>'7.4'!F12</f>
        <v>0</v>
      </c>
    </row>
    <row r="70" spans="1:7" ht="16" customHeight="1" x14ac:dyDescent="0.35">
      <c r="A70" s="34" t="s">
        <v>16</v>
      </c>
      <c r="B70" s="8">
        <f t="shared" si="6"/>
        <v>33.333333333333329</v>
      </c>
      <c r="C70" s="8">
        <f t="shared" si="7"/>
        <v>2</v>
      </c>
      <c r="D70" s="9">
        <f>'7.1'!E15</f>
        <v>1</v>
      </c>
      <c r="E70" s="10">
        <f>'7.2'!F15</f>
        <v>1</v>
      </c>
      <c r="F70" s="11">
        <f>'7.3'!F16</f>
        <v>0</v>
      </c>
      <c r="G70" s="11">
        <f>'7.4'!F16</f>
        <v>0</v>
      </c>
    </row>
    <row r="71" spans="1:7" ht="16" customHeight="1" x14ac:dyDescent="0.35">
      <c r="A71" s="34" t="s">
        <v>18</v>
      </c>
      <c r="B71" s="8">
        <f t="shared" si="6"/>
        <v>33.333333333333329</v>
      </c>
      <c r="C71" s="8">
        <f t="shared" si="7"/>
        <v>2</v>
      </c>
      <c r="D71" s="9">
        <f>'7.1'!E17</f>
        <v>0</v>
      </c>
      <c r="E71" s="10">
        <f>'7.2'!F17</f>
        <v>1</v>
      </c>
      <c r="F71" s="11">
        <f>'7.3'!F18</f>
        <v>1</v>
      </c>
      <c r="G71" s="11">
        <f>'7.4'!F18</f>
        <v>0</v>
      </c>
    </row>
    <row r="72" spans="1:7" ht="16" customHeight="1" x14ac:dyDescent="0.35">
      <c r="A72" s="34" t="s">
        <v>20</v>
      </c>
      <c r="B72" s="8">
        <f t="shared" si="6"/>
        <v>33.333333333333329</v>
      </c>
      <c r="C72" s="8">
        <f t="shared" si="7"/>
        <v>2</v>
      </c>
      <c r="D72" s="9">
        <f>'7.1'!E19</f>
        <v>1</v>
      </c>
      <c r="E72" s="10">
        <f>'7.2'!F19</f>
        <v>1</v>
      </c>
      <c r="F72" s="11">
        <f>'7.3'!F20</f>
        <v>0</v>
      </c>
      <c r="G72" s="11">
        <f>'7.4'!F20</f>
        <v>0</v>
      </c>
    </row>
    <row r="73" spans="1:7" ht="16" customHeight="1" x14ac:dyDescent="0.35">
      <c r="A73" s="34" t="s">
        <v>44</v>
      </c>
      <c r="B73" s="8">
        <f t="shared" si="6"/>
        <v>33.333333333333329</v>
      </c>
      <c r="C73" s="8">
        <f t="shared" si="7"/>
        <v>2</v>
      </c>
      <c r="D73" s="9">
        <f>'7.1'!E43</f>
        <v>0</v>
      </c>
      <c r="E73" s="10">
        <f>'7.2'!F43</f>
        <v>1</v>
      </c>
      <c r="F73" s="11">
        <f>'7.3'!F44</f>
        <v>1</v>
      </c>
      <c r="G73" s="11">
        <f>'7.4'!F44</f>
        <v>0</v>
      </c>
    </row>
    <row r="74" spans="1:7" ht="16" customHeight="1" x14ac:dyDescent="0.35">
      <c r="A74" s="34" t="s">
        <v>49</v>
      </c>
      <c r="B74" s="8">
        <f t="shared" si="6"/>
        <v>33.333333333333329</v>
      </c>
      <c r="C74" s="8">
        <f t="shared" si="7"/>
        <v>2</v>
      </c>
      <c r="D74" s="9">
        <f>'7.1'!E48</f>
        <v>1</v>
      </c>
      <c r="E74" s="10">
        <f>'7.2'!F48</f>
        <v>0</v>
      </c>
      <c r="F74" s="11">
        <f>'7.3'!F49</f>
        <v>1</v>
      </c>
      <c r="G74" s="11">
        <f>'7.4'!F49</f>
        <v>0</v>
      </c>
    </row>
    <row r="75" spans="1:7" ht="16" customHeight="1" x14ac:dyDescent="0.35">
      <c r="A75" s="34" t="s">
        <v>51</v>
      </c>
      <c r="B75" s="8">
        <f t="shared" si="6"/>
        <v>33.333333333333329</v>
      </c>
      <c r="C75" s="8">
        <f t="shared" si="7"/>
        <v>2</v>
      </c>
      <c r="D75" s="9">
        <f>'7.1'!E50</f>
        <v>1</v>
      </c>
      <c r="E75" s="10">
        <f>'7.2'!F50</f>
        <v>1</v>
      </c>
      <c r="F75" s="11">
        <f>'7.3'!F51</f>
        <v>0</v>
      </c>
      <c r="G75" s="11">
        <f>'7.4'!F51</f>
        <v>0</v>
      </c>
    </row>
    <row r="76" spans="1:7" ht="16" customHeight="1" x14ac:dyDescent="0.35">
      <c r="A76" s="34" t="s">
        <v>56</v>
      </c>
      <c r="B76" s="8">
        <f t="shared" si="6"/>
        <v>33.333333333333329</v>
      </c>
      <c r="C76" s="8">
        <f t="shared" si="7"/>
        <v>2</v>
      </c>
      <c r="D76" s="9">
        <f>'7.1'!E55</f>
        <v>1</v>
      </c>
      <c r="E76" s="10">
        <f>'7.2'!F55</f>
        <v>1</v>
      </c>
      <c r="F76" s="11">
        <f>'7.3'!F56</f>
        <v>0</v>
      </c>
      <c r="G76" s="11">
        <f>'7.4'!F56</f>
        <v>0</v>
      </c>
    </row>
    <row r="77" spans="1:7" ht="16" customHeight="1" x14ac:dyDescent="0.35">
      <c r="A77" s="34" t="s">
        <v>57</v>
      </c>
      <c r="B77" s="8">
        <f t="shared" si="6"/>
        <v>33.333333333333329</v>
      </c>
      <c r="C77" s="8">
        <f t="shared" si="7"/>
        <v>2</v>
      </c>
      <c r="D77" s="9">
        <f>'7.1'!E56</f>
        <v>1</v>
      </c>
      <c r="E77" s="10">
        <f>'7.2'!F56</f>
        <v>1</v>
      </c>
      <c r="F77" s="11">
        <f>'7.3'!F57</f>
        <v>0</v>
      </c>
      <c r="G77" s="11">
        <f>'7.4'!F57</f>
        <v>0</v>
      </c>
    </row>
    <row r="78" spans="1:7" ht="16" customHeight="1" x14ac:dyDescent="0.35">
      <c r="A78" s="34" t="s">
        <v>58</v>
      </c>
      <c r="B78" s="8">
        <f t="shared" si="6"/>
        <v>33.333333333333329</v>
      </c>
      <c r="C78" s="8">
        <f t="shared" si="7"/>
        <v>2</v>
      </c>
      <c r="D78" s="9">
        <f>'7.1'!E57</f>
        <v>0</v>
      </c>
      <c r="E78" s="10">
        <f>'7.2'!F57</f>
        <v>1</v>
      </c>
      <c r="F78" s="11">
        <f>'7.3'!F58</f>
        <v>1</v>
      </c>
      <c r="G78" s="11">
        <f>'7.4'!F58</f>
        <v>0</v>
      </c>
    </row>
    <row r="79" spans="1:7" ht="16" customHeight="1" x14ac:dyDescent="0.35">
      <c r="A79" s="34" t="s">
        <v>62</v>
      </c>
      <c r="B79" s="8">
        <f t="shared" si="6"/>
        <v>33.333333333333329</v>
      </c>
      <c r="C79" s="8">
        <f t="shared" si="7"/>
        <v>2</v>
      </c>
      <c r="D79" s="9">
        <f>'7.1'!E61</f>
        <v>0</v>
      </c>
      <c r="E79" s="10">
        <f>'7.2'!F61</f>
        <v>1</v>
      </c>
      <c r="F79" s="11">
        <f>'7.3'!F62</f>
        <v>1</v>
      </c>
      <c r="G79" s="11">
        <f>'7.4'!F62</f>
        <v>0</v>
      </c>
    </row>
    <row r="80" spans="1:7" ht="16" customHeight="1" x14ac:dyDescent="0.35">
      <c r="A80" s="34" t="s">
        <v>73</v>
      </c>
      <c r="B80" s="8">
        <f t="shared" si="6"/>
        <v>33.333333333333329</v>
      </c>
      <c r="C80" s="8">
        <f t="shared" si="7"/>
        <v>2</v>
      </c>
      <c r="D80" s="9">
        <f>'7.1'!E72</f>
        <v>0</v>
      </c>
      <c r="E80" s="10">
        <f>'7.2'!F72</f>
        <v>1</v>
      </c>
      <c r="F80" s="11">
        <f>'7.3'!F73</f>
        <v>1</v>
      </c>
      <c r="G80" s="11">
        <f>'7.4'!F73</f>
        <v>0</v>
      </c>
    </row>
    <row r="81" spans="1:7" ht="16" customHeight="1" x14ac:dyDescent="0.35">
      <c r="A81" s="34" t="s">
        <v>84</v>
      </c>
      <c r="B81" s="8">
        <f t="shared" si="6"/>
        <v>33.333333333333329</v>
      </c>
      <c r="C81" s="8">
        <f t="shared" si="7"/>
        <v>2</v>
      </c>
      <c r="D81" s="9">
        <f>'7.1'!E81</f>
        <v>1</v>
      </c>
      <c r="E81" s="10">
        <f>'7.2'!F81</f>
        <v>1</v>
      </c>
      <c r="F81" s="11">
        <f>'7.3'!F82</f>
        <v>0</v>
      </c>
      <c r="G81" s="11">
        <f>'7.4'!F82</f>
        <v>0</v>
      </c>
    </row>
    <row r="82" spans="1:7" ht="16" customHeight="1" x14ac:dyDescent="0.35">
      <c r="A82" s="34" t="s">
        <v>89</v>
      </c>
      <c r="B82" s="8">
        <f t="shared" si="6"/>
        <v>33.333333333333329</v>
      </c>
      <c r="C82" s="8">
        <f t="shared" si="7"/>
        <v>2</v>
      </c>
      <c r="D82" s="9">
        <f>'7.1'!E86</f>
        <v>0</v>
      </c>
      <c r="E82" s="10">
        <f>'7.2'!F86</f>
        <v>1</v>
      </c>
      <c r="F82" s="11">
        <f>'7.3'!F87</f>
        <v>1</v>
      </c>
      <c r="G82" s="11">
        <f>'7.4'!F87</f>
        <v>0</v>
      </c>
    </row>
    <row r="83" spans="1:7" ht="16" customHeight="1" x14ac:dyDescent="0.35">
      <c r="A83" s="34" t="s">
        <v>79</v>
      </c>
      <c r="B83" s="8">
        <f t="shared" si="6"/>
        <v>33.333333333333329</v>
      </c>
      <c r="C83" s="8">
        <f t="shared" si="7"/>
        <v>2</v>
      </c>
      <c r="D83" s="9">
        <f>'7.1'!E88</f>
        <v>0.5</v>
      </c>
      <c r="E83" s="10">
        <f>'7.2'!F88</f>
        <v>1</v>
      </c>
      <c r="F83" s="11">
        <f>'7.3'!F89</f>
        <v>0.5</v>
      </c>
      <c r="G83" s="11">
        <f>'7.4'!F89</f>
        <v>0</v>
      </c>
    </row>
    <row r="84" spans="1:7" ht="16" customHeight="1" x14ac:dyDescent="0.35">
      <c r="A84" s="34" t="s">
        <v>96</v>
      </c>
      <c r="B84" s="8">
        <f t="shared" si="6"/>
        <v>33.333333333333329</v>
      </c>
      <c r="C84" s="8">
        <f t="shared" si="7"/>
        <v>2</v>
      </c>
      <c r="D84" s="9">
        <f>'7.1'!E95</f>
        <v>0</v>
      </c>
      <c r="E84" s="10">
        <f>'7.2'!F95</f>
        <v>1</v>
      </c>
      <c r="F84" s="11">
        <f>'7.3'!F96</f>
        <v>1</v>
      </c>
      <c r="G84" s="11">
        <f>'7.4'!F96</f>
        <v>0</v>
      </c>
    </row>
    <row r="85" spans="1:7" ht="16" customHeight="1" x14ac:dyDescent="0.35">
      <c r="A85" s="34" t="s">
        <v>99</v>
      </c>
      <c r="B85" s="8">
        <f t="shared" si="6"/>
        <v>33.333333333333329</v>
      </c>
      <c r="C85" s="8">
        <f t="shared" si="7"/>
        <v>2</v>
      </c>
      <c r="D85" s="9">
        <f>'7.1'!E98</f>
        <v>0</v>
      </c>
      <c r="E85" s="10">
        <f>'7.2'!F98</f>
        <v>1</v>
      </c>
      <c r="F85" s="11">
        <f>'7.3'!F99</f>
        <v>1</v>
      </c>
      <c r="G85" s="11">
        <f>'7.4'!F99</f>
        <v>0</v>
      </c>
    </row>
    <row r="86" spans="1:7" ht="16" customHeight="1" x14ac:dyDescent="0.35">
      <c r="A86" s="34" t="s">
        <v>53</v>
      </c>
      <c r="B86" s="8">
        <f t="shared" si="6"/>
        <v>25</v>
      </c>
      <c r="C86" s="8">
        <f t="shared" si="7"/>
        <v>1.5</v>
      </c>
      <c r="D86" s="9">
        <f>'7.1'!E52</f>
        <v>0.5</v>
      </c>
      <c r="E86" s="10">
        <f>'7.2'!F52</f>
        <v>1</v>
      </c>
      <c r="F86" s="11">
        <f>'7.3'!F53</f>
        <v>0</v>
      </c>
      <c r="G86" s="11">
        <f>'7.4'!F53</f>
        <v>0</v>
      </c>
    </row>
    <row r="87" spans="1:7" ht="16" customHeight="1" x14ac:dyDescent="0.35">
      <c r="A87" s="34" t="s">
        <v>92</v>
      </c>
      <c r="B87" s="8">
        <f t="shared" si="6"/>
        <v>25</v>
      </c>
      <c r="C87" s="8">
        <f t="shared" si="7"/>
        <v>1.5</v>
      </c>
      <c r="D87" s="9">
        <f>'7.1'!E91</f>
        <v>0.5</v>
      </c>
      <c r="E87" s="10">
        <f>'7.2'!F91</f>
        <v>1</v>
      </c>
      <c r="F87" s="11">
        <f>'7.3'!F92</f>
        <v>0</v>
      </c>
      <c r="G87" s="11">
        <f>'7.4'!F92</f>
        <v>0</v>
      </c>
    </row>
    <row r="88" spans="1:7" ht="16" customHeight="1" x14ac:dyDescent="0.35">
      <c r="A88" s="118" t="s">
        <v>648</v>
      </c>
      <c r="B88" s="8"/>
      <c r="C88" s="8"/>
      <c r="D88" s="9"/>
      <c r="E88" s="10"/>
      <c r="F88" s="11"/>
      <c r="G88" s="11"/>
    </row>
    <row r="89" spans="1:7" ht="16" customHeight="1" x14ac:dyDescent="0.35">
      <c r="A89" s="34" t="s">
        <v>31</v>
      </c>
      <c r="B89" s="8">
        <f t="shared" ref="B89:B95" si="8">C89/$C$5*100</f>
        <v>16.666666666666664</v>
      </c>
      <c r="C89" s="8">
        <f t="shared" ref="C89:C95" si="9">SUM(D89:G89)</f>
        <v>1</v>
      </c>
      <c r="D89" s="9">
        <f>'7.1'!E30</f>
        <v>1</v>
      </c>
      <c r="E89" s="10">
        <f>'7.2'!F30</f>
        <v>0</v>
      </c>
      <c r="F89" s="11">
        <f>'7.3'!F31</f>
        <v>0</v>
      </c>
      <c r="G89" s="11">
        <f>'7.4'!F31</f>
        <v>0</v>
      </c>
    </row>
    <row r="90" spans="1:7" ht="16" customHeight="1" x14ac:dyDescent="0.35">
      <c r="A90" s="34" t="s">
        <v>45</v>
      </c>
      <c r="B90" s="8">
        <f t="shared" si="8"/>
        <v>16.666666666666664</v>
      </c>
      <c r="C90" s="8">
        <f t="shared" si="9"/>
        <v>1</v>
      </c>
      <c r="D90" s="9">
        <f>'7.1'!E44</f>
        <v>1</v>
      </c>
      <c r="E90" s="10">
        <f>'7.2'!F44</f>
        <v>0</v>
      </c>
      <c r="F90" s="11">
        <f>'7.3'!F45</f>
        <v>0</v>
      </c>
      <c r="G90" s="11">
        <f>'7.4'!F45</f>
        <v>0</v>
      </c>
    </row>
    <row r="91" spans="1:7" ht="16" customHeight="1" x14ac:dyDescent="0.35">
      <c r="A91" s="34" t="s">
        <v>52</v>
      </c>
      <c r="B91" s="8">
        <f t="shared" si="8"/>
        <v>16.666666666666664</v>
      </c>
      <c r="C91" s="8">
        <f t="shared" si="9"/>
        <v>1</v>
      </c>
      <c r="D91" s="9">
        <f>'7.1'!E51</f>
        <v>0</v>
      </c>
      <c r="E91" s="10">
        <f>'7.2'!F51</f>
        <v>1</v>
      </c>
      <c r="F91" s="11">
        <f>'7.3'!F52</f>
        <v>0</v>
      </c>
      <c r="G91" s="11">
        <f>'7.4'!F52</f>
        <v>0</v>
      </c>
    </row>
    <row r="92" spans="1:7" ht="16" customHeight="1" x14ac:dyDescent="0.35">
      <c r="A92" s="26" t="s">
        <v>67</v>
      </c>
      <c r="B92" s="8">
        <f t="shared" si="8"/>
        <v>16.666666666666664</v>
      </c>
      <c r="C92" s="8">
        <f t="shared" si="9"/>
        <v>1</v>
      </c>
      <c r="D92" s="9">
        <f>'7.1'!E66</f>
        <v>0</v>
      </c>
      <c r="E92" s="10">
        <f>'7.2'!F66</f>
        <v>0</v>
      </c>
      <c r="F92" s="11">
        <f>'7.3'!F67</f>
        <v>1</v>
      </c>
      <c r="G92" s="11">
        <f>'7.4'!F67</f>
        <v>0</v>
      </c>
    </row>
    <row r="93" spans="1:7" ht="16" customHeight="1" x14ac:dyDescent="0.35">
      <c r="A93" s="26" t="s">
        <v>71</v>
      </c>
      <c r="B93" s="8">
        <f t="shared" si="8"/>
        <v>16.666666666666664</v>
      </c>
      <c r="C93" s="8">
        <f t="shared" si="9"/>
        <v>1</v>
      </c>
      <c r="D93" s="9">
        <f>'7.1'!E70</f>
        <v>0</v>
      </c>
      <c r="E93" s="10">
        <f>'7.2'!F70</f>
        <v>1</v>
      </c>
      <c r="F93" s="11">
        <f>'7.3'!F71</f>
        <v>0</v>
      </c>
      <c r="G93" s="11">
        <f>'7.4'!F71</f>
        <v>0</v>
      </c>
    </row>
    <row r="94" spans="1:7" ht="16" customHeight="1" x14ac:dyDescent="0.35">
      <c r="A94" s="34" t="s">
        <v>86</v>
      </c>
      <c r="B94" s="8">
        <f t="shared" si="8"/>
        <v>16.666666666666664</v>
      </c>
      <c r="C94" s="8">
        <f t="shared" si="9"/>
        <v>1</v>
      </c>
      <c r="D94" s="9">
        <f>'7.1'!E83</f>
        <v>1</v>
      </c>
      <c r="E94" s="10">
        <f>'7.2'!F83</f>
        <v>0</v>
      </c>
      <c r="F94" s="11">
        <f>'7.3'!F84</f>
        <v>0</v>
      </c>
      <c r="G94" s="11">
        <f>'7.4'!F84</f>
        <v>0</v>
      </c>
    </row>
    <row r="95" spans="1:7" ht="16" customHeight="1" x14ac:dyDescent="0.35">
      <c r="A95" s="34" t="s">
        <v>35</v>
      </c>
      <c r="B95" s="8">
        <f t="shared" si="8"/>
        <v>0</v>
      </c>
      <c r="C95" s="8">
        <f t="shared" si="9"/>
        <v>0</v>
      </c>
      <c r="D95" s="9">
        <f>'7.1'!E34</f>
        <v>0</v>
      </c>
      <c r="E95" s="10">
        <f>'7.2'!F34</f>
        <v>0</v>
      </c>
      <c r="F95" s="11">
        <f>'7.3'!F35</f>
        <v>0</v>
      </c>
      <c r="G95" s="11">
        <f>'7.4'!F35</f>
        <v>0</v>
      </c>
    </row>
  </sheetData>
  <sortState xmlns:xlrd2="http://schemas.microsoft.com/office/spreadsheetml/2017/richdata2" ref="A6:I97">
    <sortCondition descending="1" ref="B6:B97"/>
  </sortState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75" fitToHeight="3" orientation="landscape" r:id="rId1"/>
  <headerFooter>
    <oddFooter>&amp;C&amp;A&amp;R&amp;P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99"/>
  <sheetViews>
    <sheetView workbookViewId="0">
      <selection activeCell="F3" sqref="F3"/>
    </sheetView>
  </sheetViews>
  <sheetFormatPr defaultRowHeight="14.5" x14ac:dyDescent="0.35"/>
  <cols>
    <col min="1" max="1" width="33.81640625" customWidth="1"/>
    <col min="2" max="2" width="13.453125" customWidth="1"/>
    <col min="3" max="3" width="12.453125" customWidth="1"/>
    <col min="4" max="4" width="18" customWidth="1"/>
    <col min="5" max="5" width="20.1796875" customWidth="1"/>
    <col min="6" max="6" width="27.26953125" customWidth="1"/>
    <col min="7" max="7" width="22.7265625" customWidth="1"/>
  </cols>
  <sheetData>
    <row r="1" spans="1:7" ht="24" customHeight="1" x14ac:dyDescent="0.35">
      <c r="A1" s="130" t="s">
        <v>661</v>
      </c>
      <c r="B1" s="131"/>
      <c r="C1" s="131"/>
      <c r="D1" s="131"/>
      <c r="E1" s="131"/>
      <c r="F1" s="132"/>
      <c r="G1" s="132"/>
    </row>
    <row r="2" spans="1:7" ht="16" customHeight="1" x14ac:dyDescent="0.35">
      <c r="A2" s="133" t="s">
        <v>655</v>
      </c>
      <c r="B2" s="134"/>
      <c r="C2" s="134"/>
      <c r="D2" s="134"/>
      <c r="E2" s="134"/>
      <c r="F2" s="135"/>
      <c r="G2" s="135"/>
    </row>
    <row r="3" spans="1:7" ht="124.5" customHeight="1" x14ac:dyDescent="0.35">
      <c r="A3" s="1" t="s">
        <v>0</v>
      </c>
      <c r="B3" s="2" t="s">
        <v>1</v>
      </c>
      <c r="C3" s="2" t="s">
        <v>2</v>
      </c>
      <c r="D3" s="37" t="s">
        <v>219</v>
      </c>
      <c r="E3" s="37" t="s">
        <v>256</v>
      </c>
      <c r="F3" s="37" t="s">
        <v>113</v>
      </c>
      <c r="G3" s="37" t="s">
        <v>115</v>
      </c>
    </row>
    <row r="4" spans="1:7" x14ac:dyDescent="0.35">
      <c r="A4" s="3" t="s">
        <v>3</v>
      </c>
      <c r="B4" s="4" t="s">
        <v>4</v>
      </c>
      <c r="C4" s="4" t="s">
        <v>5</v>
      </c>
      <c r="D4" s="3" t="s">
        <v>5</v>
      </c>
      <c r="E4" s="5" t="s">
        <v>5</v>
      </c>
      <c r="F4" s="5" t="s">
        <v>5</v>
      </c>
      <c r="G4" s="5" t="s">
        <v>5</v>
      </c>
    </row>
    <row r="5" spans="1:7" x14ac:dyDescent="0.35">
      <c r="A5" s="3" t="s">
        <v>6</v>
      </c>
      <c r="B5" s="6"/>
      <c r="C5" s="6">
        <f>SUM(D5:G5)</f>
        <v>6</v>
      </c>
      <c r="D5" s="3">
        <v>1</v>
      </c>
      <c r="E5" s="5">
        <v>1</v>
      </c>
      <c r="F5" s="45">
        <v>2</v>
      </c>
      <c r="G5" s="45">
        <v>2</v>
      </c>
    </row>
    <row r="6" spans="1:7" ht="16" customHeight="1" x14ac:dyDescent="0.35">
      <c r="A6" s="18" t="s">
        <v>7</v>
      </c>
      <c r="B6" s="28"/>
      <c r="C6" s="28"/>
      <c r="D6" s="28"/>
      <c r="E6" s="29"/>
      <c r="F6" s="29"/>
      <c r="G6" s="29"/>
    </row>
    <row r="7" spans="1:7" ht="16" customHeight="1" x14ac:dyDescent="0.35">
      <c r="A7" s="34" t="s">
        <v>8</v>
      </c>
      <c r="B7" s="8">
        <f>C7/$C$5*100</f>
        <v>66.666666666666657</v>
      </c>
      <c r="C7" s="8">
        <f>SUM(D7:G7)</f>
        <v>4</v>
      </c>
      <c r="D7" s="9">
        <f>'7.1'!E7</f>
        <v>1</v>
      </c>
      <c r="E7" s="10">
        <f>'7.2'!F7</f>
        <v>1</v>
      </c>
      <c r="F7" s="11">
        <f>'7.3'!F8</f>
        <v>1</v>
      </c>
      <c r="G7" s="11">
        <f>'7.4'!F8</f>
        <v>1</v>
      </c>
    </row>
    <row r="8" spans="1:7" ht="16" customHeight="1" x14ac:dyDescent="0.35">
      <c r="A8" s="34" t="s">
        <v>9</v>
      </c>
      <c r="B8" s="8">
        <f t="shared" ref="B8:B71" si="0">C8/$C$5*100</f>
        <v>100</v>
      </c>
      <c r="C8" s="8">
        <f t="shared" ref="C8:C71" si="1">SUM(D8:G8)</f>
        <v>6</v>
      </c>
      <c r="D8" s="9">
        <f>'7.1'!E8</f>
        <v>1</v>
      </c>
      <c r="E8" s="10">
        <f>'7.2'!F8</f>
        <v>1</v>
      </c>
      <c r="F8" s="11">
        <f>'7.3'!F9</f>
        <v>2</v>
      </c>
      <c r="G8" s="11">
        <f>'7.4'!F9</f>
        <v>2</v>
      </c>
    </row>
    <row r="9" spans="1:7" ht="16" customHeight="1" x14ac:dyDescent="0.35">
      <c r="A9" s="34" t="s">
        <v>10</v>
      </c>
      <c r="B9" s="8">
        <f t="shared" si="0"/>
        <v>66.666666666666657</v>
      </c>
      <c r="C9" s="8">
        <f t="shared" si="1"/>
        <v>4</v>
      </c>
      <c r="D9" s="9">
        <f>'7.1'!E9</f>
        <v>1</v>
      </c>
      <c r="E9" s="10">
        <f>'7.2'!F9</f>
        <v>1</v>
      </c>
      <c r="F9" s="11">
        <f>'7.3'!F10</f>
        <v>1</v>
      </c>
      <c r="G9" s="11">
        <f>'7.4'!F10</f>
        <v>1</v>
      </c>
    </row>
    <row r="10" spans="1:7" ht="16" customHeight="1" x14ac:dyDescent="0.35">
      <c r="A10" s="34" t="s">
        <v>11</v>
      </c>
      <c r="B10" s="8">
        <f t="shared" si="0"/>
        <v>50</v>
      </c>
      <c r="C10" s="8">
        <f t="shared" si="1"/>
        <v>3</v>
      </c>
      <c r="D10" s="9">
        <f>'7.1'!E10</f>
        <v>1</v>
      </c>
      <c r="E10" s="10">
        <f>'7.2'!F10</f>
        <v>1</v>
      </c>
      <c r="F10" s="11">
        <f>'7.3'!F11</f>
        <v>1</v>
      </c>
      <c r="G10" s="11">
        <f>'7.4'!F11</f>
        <v>0</v>
      </c>
    </row>
    <row r="11" spans="1:7" ht="16" customHeight="1" x14ac:dyDescent="0.35">
      <c r="A11" s="34" t="s">
        <v>12</v>
      </c>
      <c r="B11" s="8">
        <f t="shared" si="0"/>
        <v>33.333333333333329</v>
      </c>
      <c r="C11" s="8">
        <f t="shared" si="1"/>
        <v>2</v>
      </c>
      <c r="D11" s="9">
        <f>'7.1'!E11</f>
        <v>1</v>
      </c>
      <c r="E11" s="10">
        <f>'7.2'!F11</f>
        <v>1</v>
      </c>
      <c r="F11" s="11">
        <f>'7.3'!F12</f>
        <v>0</v>
      </c>
      <c r="G11" s="11">
        <f>'7.4'!F12</f>
        <v>0</v>
      </c>
    </row>
    <row r="12" spans="1:7" ht="16" customHeight="1" x14ac:dyDescent="0.35">
      <c r="A12" s="34" t="s">
        <v>13</v>
      </c>
      <c r="B12" s="8">
        <f t="shared" si="0"/>
        <v>50</v>
      </c>
      <c r="C12" s="8">
        <f t="shared" si="1"/>
        <v>3</v>
      </c>
      <c r="D12" s="9">
        <f>'7.1'!E12</f>
        <v>1</v>
      </c>
      <c r="E12" s="10">
        <f>'7.2'!F12</f>
        <v>1</v>
      </c>
      <c r="F12" s="11">
        <f>'7.3'!F13</f>
        <v>1</v>
      </c>
      <c r="G12" s="11">
        <f>'7.4'!F13</f>
        <v>0</v>
      </c>
    </row>
    <row r="13" spans="1:7" ht="16" customHeight="1" x14ac:dyDescent="0.35">
      <c r="A13" s="34" t="s">
        <v>14</v>
      </c>
      <c r="B13" s="8">
        <f t="shared" si="0"/>
        <v>58.333333333333336</v>
      </c>
      <c r="C13" s="8">
        <f t="shared" si="1"/>
        <v>3.5</v>
      </c>
      <c r="D13" s="9">
        <f>'7.1'!E13</f>
        <v>0.5</v>
      </c>
      <c r="E13" s="10">
        <f>'7.2'!F13</f>
        <v>1</v>
      </c>
      <c r="F13" s="11">
        <f>'7.3'!F14</f>
        <v>2</v>
      </c>
      <c r="G13" s="11">
        <f>'7.4'!F14</f>
        <v>0</v>
      </c>
    </row>
    <row r="14" spans="1:7" ht="16" customHeight="1" x14ac:dyDescent="0.35">
      <c r="A14" s="34" t="s">
        <v>15</v>
      </c>
      <c r="B14" s="8">
        <f t="shared" si="0"/>
        <v>58.333333333333336</v>
      </c>
      <c r="C14" s="8">
        <f t="shared" si="1"/>
        <v>3.5</v>
      </c>
      <c r="D14" s="9">
        <f>'7.1'!E14</f>
        <v>1</v>
      </c>
      <c r="E14" s="10">
        <f>'7.2'!F14</f>
        <v>1</v>
      </c>
      <c r="F14" s="11">
        <f>'7.3'!F15</f>
        <v>1</v>
      </c>
      <c r="G14" s="11">
        <f>'7.4'!F15</f>
        <v>0.5</v>
      </c>
    </row>
    <row r="15" spans="1:7" ht="16" customHeight="1" x14ac:dyDescent="0.35">
      <c r="A15" s="34" t="s">
        <v>16</v>
      </c>
      <c r="B15" s="8">
        <f t="shared" si="0"/>
        <v>33.333333333333329</v>
      </c>
      <c r="C15" s="8">
        <f t="shared" si="1"/>
        <v>2</v>
      </c>
      <c r="D15" s="9">
        <f>'7.1'!E15</f>
        <v>1</v>
      </c>
      <c r="E15" s="10">
        <f>'7.2'!F15</f>
        <v>1</v>
      </c>
      <c r="F15" s="11">
        <f>'7.3'!F16</f>
        <v>0</v>
      </c>
      <c r="G15" s="11">
        <f>'7.4'!F16</f>
        <v>0</v>
      </c>
    </row>
    <row r="16" spans="1:7" ht="16" customHeight="1" x14ac:dyDescent="0.35">
      <c r="A16" s="34" t="s">
        <v>17</v>
      </c>
      <c r="B16" s="8">
        <f t="shared" si="0"/>
        <v>100</v>
      </c>
      <c r="C16" s="8">
        <f t="shared" si="1"/>
        <v>6</v>
      </c>
      <c r="D16" s="9">
        <f>'7.1'!E16</f>
        <v>1</v>
      </c>
      <c r="E16" s="10">
        <f>'7.2'!F16</f>
        <v>1</v>
      </c>
      <c r="F16" s="11">
        <f>'7.3'!F17</f>
        <v>2</v>
      </c>
      <c r="G16" s="11">
        <f>'7.4'!F17</f>
        <v>2</v>
      </c>
    </row>
    <row r="17" spans="1:7" ht="16" customHeight="1" x14ac:dyDescent="0.35">
      <c r="A17" s="34" t="s">
        <v>18</v>
      </c>
      <c r="B17" s="8">
        <f t="shared" si="0"/>
        <v>33.333333333333329</v>
      </c>
      <c r="C17" s="8">
        <f t="shared" si="1"/>
        <v>2</v>
      </c>
      <c r="D17" s="9">
        <f>'7.1'!E17</f>
        <v>0</v>
      </c>
      <c r="E17" s="10">
        <f>'7.2'!F17</f>
        <v>1</v>
      </c>
      <c r="F17" s="11">
        <f>'7.3'!F18</f>
        <v>1</v>
      </c>
      <c r="G17" s="11">
        <f>'7.4'!F18</f>
        <v>0</v>
      </c>
    </row>
    <row r="18" spans="1:7" ht="16" customHeight="1" x14ac:dyDescent="0.35">
      <c r="A18" s="34" t="s">
        <v>19</v>
      </c>
      <c r="B18" s="8">
        <f t="shared" si="0"/>
        <v>100</v>
      </c>
      <c r="C18" s="8">
        <f t="shared" si="1"/>
        <v>6</v>
      </c>
      <c r="D18" s="9">
        <f>'7.1'!E18</f>
        <v>1</v>
      </c>
      <c r="E18" s="10">
        <f>'7.2'!F18</f>
        <v>1</v>
      </c>
      <c r="F18" s="11">
        <f>'7.3'!F19</f>
        <v>2</v>
      </c>
      <c r="G18" s="11">
        <f>'7.4'!F19</f>
        <v>2</v>
      </c>
    </row>
    <row r="19" spans="1:7" ht="16" customHeight="1" x14ac:dyDescent="0.35">
      <c r="A19" s="34" t="s">
        <v>20</v>
      </c>
      <c r="B19" s="8">
        <f t="shared" si="0"/>
        <v>33.333333333333329</v>
      </c>
      <c r="C19" s="8">
        <f t="shared" si="1"/>
        <v>2</v>
      </c>
      <c r="D19" s="9">
        <f>'7.1'!E19</f>
        <v>1</v>
      </c>
      <c r="E19" s="10">
        <f>'7.2'!F19</f>
        <v>1</v>
      </c>
      <c r="F19" s="11">
        <f>'7.3'!F20</f>
        <v>0</v>
      </c>
      <c r="G19" s="11">
        <f>'7.4'!F20</f>
        <v>0</v>
      </c>
    </row>
    <row r="20" spans="1:7" ht="16" customHeight="1" x14ac:dyDescent="0.35">
      <c r="A20" s="34" t="s">
        <v>21</v>
      </c>
      <c r="B20" s="8">
        <f t="shared" si="0"/>
        <v>100</v>
      </c>
      <c r="C20" s="8">
        <f t="shared" si="1"/>
        <v>6</v>
      </c>
      <c r="D20" s="9">
        <f>'7.1'!E20</f>
        <v>1</v>
      </c>
      <c r="E20" s="10">
        <f>'7.2'!F20</f>
        <v>1</v>
      </c>
      <c r="F20" s="11">
        <f>'7.3'!F21</f>
        <v>2</v>
      </c>
      <c r="G20" s="11">
        <f>'7.4'!F21</f>
        <v>2</v>
      </c>
    </row>
    <row r="21" spans="1:7" ht="16" customHeight="1" x14ac:dyDescent="0.35">
      <c r="A21" s="34" t="s">
        <v>22</v>
      </c>
      <c r="B21" s="8">
        <f t="shared" si="0"/>
        <v>50</v>
      </c>
      <c r="C21" s="8">
        <f t="shared" si="1"/>
        <v>3</v>
      </c>
      <c r="D21" s="9">
        <f>'7.1'!E21</f>
        <v>0</v>
      </c>
      <c r="E21" s="10">
        <f>'7.2'!F21</f>
        <v>1</v>
      </c>
      <c r="F21" s="11">
        <f>'7.3'!F22</f>
        <v>1</v>
      </c>
      <c r="G21" s="11">
        <f>'7.4'!F22</f>
        <v>1</v>
      </c>
    </row>
    <row r="22" spans="1:7" ht="16" customHeight="1" x14ac:dyDescent="0.35">
      <c r="A22" s="34" t="s">
        <v>23</v>
      </c>
      <c r="B22" s="8">
        <f t="shared" si="0"/>
        <v>66.666666666666657</v>
      </c>
      <c r="C22" s="8">
        <f t="shared" si="1"/>
        <v>4</v>
      </c>
      <c r="D22" s="9">
        <f>'7.1'!E22</f>
        <v>1</v>
      </c>
      <c r="E22" s="10">
        <f>'7.2'!F22</f>
        <v>1</v>
      </c>
      <c r="F22" s="11">
        <f>'7.3'!F23</f>
        <v>1</v>
      </c>
      <c r="G22" s="11">
        <f>'7.4'!F23</f>
        <v>1</v>
      </c>
    </row>
    <row r="23" spans="1:7" ht="16" customHeight="1" x14ac:dyDescent="0.35">
      <c r="A23" s="34" t="s">
        <v>24</v>
      </c>
      <c r="B23" s="8">
        <f t="shared" si="0"/>
        <v>100</v>
      </c>
      <c r="C23" s="8">
        <f t="shared" si="1"/>
        <v>6</v>
      </c>
      <c r="D23" s="9">
        <f>'7.1'!E23</f>
        <v>1</v>
      </c>
      <c r="E23" s="10">
        <f>'7.2'!F23</f>
        <v>1</v>
      </c>
      <c r="F23" s="11">
        <f>'7.3'!F24</f>
        <v>2</v>
      </c>
      <c r="G23" s="11">
        <f>'7.4'!F24</f>
        <v>2</v>
      </c>
    </row>
    <row r="24" spans="1:7" ht="16" customHeight="1" x14ac:dyDescent="0.35">
      <c r="A24" s="34" t="s">
        <v>25</v>
      </c>
      <c r="B24" s="8">
        <f t="shared" si="0"/>
        <v>66.666666666666657</v>
      </c>
      <c r="C24" s="8">
        <f t="shared" si="1"/>
        <v>4</v>
      </c>
      <c r="D24" s="9">
        <f>'7.1'!E24</f>
        <v>1</v>
      </c>
      <c r="E24" s="10">
        <f>'7.2'!F24</f>
        <v>1</v>
      </c>
      <c r="F24" s="11">
        <f>'7.3'!F25</f>
        <v>2</v>
      </c>
      <c r="G24" s="11">
        <f>'7.4'!F25</f>
        <v>0</v>
      </c>
    </row>
    <row r="25" spans="1:7" ht="16" customHeight="1" x14ac:dyDescent="0.35">
      <c r="A25" s="18" t="s">
        <v>26</v>
      </c>
      <c r="B25" s="30"/>
      <c r="C25" s="30"/>
      <c r="D25" s="31"/>
      <c r="E25" s="32"/>
      <c r="F25" s="33"/>
      <c r="G25" s="33"/>
    </row>
    <row r="26" spans="1:7" ht="16" customHeight="1" x14ac:dyDescent="0.35">
      <c r="A26" s="34" t="s">
        <v>27</v>
      </c>
      <c r="B26" s="8">
        <f t="shared" si="0"/>
        <v>50</v>
      </c>
      <c r="C26" s="8">
        <f t="shared" si="1"/>
        <v>3</v>
      </c>
      <c r="D26" s="9">
        <f>'7.1'!E26</f>
        <v>1</v>
      </c>
      <c r="E26" s="10">
        <f>'7.2'!F26</f>
        <v>1</v>
      </c>
      <c r="F26" s="11">
        <f>'7.3'!F27</f>
        <v>1</v>
      </c>
      <c r="G26" s="11">
        <f>'7.4'!F27</f>
        <v>0</v>
      </c>
    </row>
    <row r="27" spans="1:7" ht="16" customHeight="1" x14ac:dyDescent="0.35">
      <c r="A27" s="34" t="s">
        <v>28</v>
      </c>
      <c r="B27" s="8">
        <f t="shared" si="0"/>
        <v>50</v>
      </c>
      <c r="C27" s="8">
        <f t="shared" si="1"/>
        <v>3</v>
      </c>
      <c r="D27" s="9">
        <f>'7.1'!E27</f>
        <v>1</v>
      </c>
      <c r="E27" s="10">
        <f>'7.2'!F27</f>
        <v>1</v>
      </c>
      <c r="F27" s="11">
        <f>'7.3'!F28</f>
        <v>1</v>
      </c>
      <c r="G27" s="11">
        <f>'7.4'!F28</f>
        <v>0</v>
      </c>
    </row>
    <row r="28" spans="1:7" ht="16" customHeight="1" x14ac:dyDescent="0.35">
      <c r="A28" s="34" t="s">
        <v>29</v>
      </c>
      <c r="B28" s="8">
        <f t="shared" si="0"/>
        <v>41.666666666666671</v>
      </c>
      <c r="C28" s="8">
        <f t="shared" si="1"/>
        <v>2.5</v>
      </c>
      <c r="D28" s="9">
        <f>'7.1'!E28</f>
        <v>1</v>
      </c>
      <c r="E28" s="10">
        <f>'7.2'!F28</f>
        <v>1</v>
      </c>
      <c r="F28" s="11">
        <f>'7.3'!F29</f>
        <v>0.5</v>
      </c>
      <c r="G28" s="11">
        <f>'7.4'!F29</f>
        <v>0</v>
      </c>
    </row>
    <row r="29" spans="1:7" ht="16" customHeight="1" x14ac:dyDescent="0.35">
      <c r="A29" s="34" t="s">
        <v>30</v>
      </c>
      <c r="B29" s="8">
        <f t="shared" si="0"/>
        <v>100</v>
      </c>
      <c r="C29" s="8">
        <f t="shared" si="1"/>
        <v>6</v>
      </c>
      <c r="D29" s="9">
        <f>'7.1'!E29</f>
        <v>1</v>
      </c>
      <c r="E29" s="10">
        <f>'7.2'!F29</f>
        <v>1</v>
      </c>
      <c r="F29" s="11">
        <f>'7.3'!F30</f>
        <v>2</v>
      </c>
      <c r="G29" s="11">
        <f>'7.4'!F30</f>
        <v>2</v>
      </c>
    </row>
    <row r="30" spans="1:7" ht="16" customHeight="1" x14ac:dyDescent="0.35">
      <c r="A30" s="34" t="s">
        <v>31</v>
      </c>
      <c r="B30" s="8">
        <f t="shared" si="0"/>
        <v>16.666666666666664</v>
      </c>
      <c r="C30" s="8">
        <f t="shared" si="1"/>
        <v>1</v>
      </c>
      <c r="D30" s="9">
        <f>'7.1'!E30</f>
        <v>1</v>
      </c>
      <c r="E30" s="10">
        <f>'7.2'!F30</f>
        <v>0</v>
      </c>
      <c r="F30" s="11">
        <f>'7.3'!F31</f>
        <v>0</v>
      </c>
      <c r="G30" s="11">
        <f>'7.4'!F31</f>
        <v>0</v>
      </c>
    </row>
    <row r="31" spans="1:7" ht="16" customHeight="1" x14ac:dyDescent="0.35">
      <c r="A31" s="34" t="s">
        <v>32</v>
      </c>
      <c r="B31" s="8">
        <f t="shared" si="0"/>
        <v>50</v>
      </c>
      <c r="C31" s="8">
        <f t="shared" si="1"/>
        <v>3</v>
      </c>
      <c r="D31" s="9">
        <f>'7.1'!E31</f>
        <v>1</v>
      </c>
      <c r="E31" s="10">
        <f>'7.2'!F31</f>
        <v>1</v>
      </c>
      <c r="F31" s="11">
        <f>'7.3'!F32</f>
        <v>1</v>
      </c>
      <c r="G31" s="11">
        <f>'7.4'!F32</f>
        <v>0</v>
      </c>
    </row>
    <row r="32" spans="1:7" ht="16" customHeight="1" x14ac:dyDescent="0.35">
      <c r="A32" s="34" t="s">
        <v>33</v>
      </c>
      <c r="B32" s="8">
        <f t="shared" si="0"/>
        <v>66.666666666666657</v>
      </c>
      <c r="C32" s="8">
        <f t="shared" si="1"/>
        <v>4</v>
      </c>
      <c r="D32" s="9">
        <f>'7.1'!E32</f>
        <v>1</v>
      </c>
      <c r="E32" s="10">
        <f>'7.2'!F32</f>
        <v>1</v>
      </c>
      <c r="F32" s="11">
        <f>'7.3'!F33</f>
        <v>2</v>
      </c>
      <c r="G32" s="11">
        <f>'7.4'!F33</f>
        <v>0</v>
      </c>
    </row>
    <row r="33" spans="1:7" ht="16" customHeight="1" x14ac:dyDescent="0.35">
      <c r="A33" s="34" t="s">
        <v>34</v>
      </c>
      <c r="B33" s="8">
        <f t="shared" si="0"/>
        <v>58.333333333333336</v>
      </c>
      <c r="C33" s="8">
        <f t="shared" si="1"/>
        <v>3.5</v>
      </c>
      <c r="D33" s="9">
        <f>'7.1'!E33</f>
        <v>1</v>
      </c>
      <c r="E33" s="10">
        <f>'7.2'!F33</f>
        <v>1</v>
      </c>
      <c r="F33" s="11">
        <f>'7.3'!F34</f>
        <v>1</v>
      </c>
      <c r="G33" s="11">
        <f>'7.4'!F34</f>
        <v>0.5</v>
      </c>
    </row>
    <row r="34" spans="1:7" ht="16" customHeight="1" x14ac:dyDescent="0.35">
      <c r="A34" s="34" t="s">
        <v>35</v>
      </c>
      <c r="B34" s="8">
        <f t="shared" si="0"/>
        <v>0</v>
      </c>
      <c r="C34" s="8">
        <f t="shared" si="1"/>
        <v>0</v>
      </c>
      <c r="D34" s="9">
        <f>'7.1'!E34</f>
        <v>0</v>
      </c>
      <c r="E34" s="10">
        <f>'7.2'!F34</f>
        <v>0</v>
      </c>
      <c r="F34" s="11">
        <f>'7.3'!F35</f>
        <v>0</v>
      </c>
      <c r="G34" s="11">
        <f>'7.4'!F35</f>
        <v>0</v>
      </c>
    </row>
    <row r="35" spans="1:7" ht="16" customHeight="1" x14ac:dyDescent="0.35">
      <c r="A35" s="34" t="s">
        <v>36</v>
      </c>
      <c r="B35" s="8">
        <f t="shared" si="0"/>
        <v>50</v>
      </c>
      <c r="C35" s="8">
        <f t="shared" si="1"/>
        <v>3</v>
      </c>
      <c r="D35" s="9">
        <f>'7.1'!E35</f>
        <v>1</v>
      </c>
      <c r="E35" s="10">
        <f>'7.2'!F35</f>
        <v>1</v>
      </c>
      <c r="F35" s="11">
        <f>'7.3'!F36</f>
        <v>1</v>
      </c>
      <c r="G35" s="11">
        <f>'7.4'!F36</f>
        <v>0</v>
      </c>
    </row>
    <row r="36" spans="1:7" ht="16" customHeight="1" x14ac:dyDescent="0.35">
      <c r="A36" s="34" t="s">
        <v>37</v>
      </c>
      <c r="B36" s="8">
        <f t="shared" si="0"/>
        <v>66.666666666666657</v>
      </c>
      <c r="C36" s="8">
        <f t="shared" si="1"/>
        <v>4</v>
      </c>
      <c r="D36" s="9">
        <f>'7.1'!E36</f>
        <v>1</v>
      </c>
      <c r="E36" s="10">
        <f>'7.2'!F36</f>
        <v>1</v>
      </c>
      <c r="F36" s="11">
        <f>'7.3'!F37</f>
        <v>2</v>
      </c>
      <c r="G36" s="11">
        <f>'7.4'!F37</f>
        <v>0</v>
      </c>
    </row>
    <row r="37" spans="1:7" ht="16" customHeight="1" x14ac:dyDescent="0.35">
      <c r="A37" s="18" t="s">
        <v>38</v>
      </c>
      <c r="B37" s="30"/>
      <c r="C37" s="30"/>
      <c r="D37" s="31"/>
      <c r="E37" s="32"/>
      <c r="F37" s="33"/>
      <c r="G37" s="33"/>
    </row>
    <row r="38" spans="1:7" ht="16" customHeight="1" x14ac:dyDescent="0.35">
      <c r="A38" s="34" t="s">
        <v>39</v>
      </c>
      <c r="B38" s="8">
        <f t="shared" si="0"/>
        <v>100</v>
      </c>
      <c r="C38" s="8">
        <f t="shared" si="1"/>
        <v>6</v>
      </c>
      <c r="D38" s="9">
        <f>'7.1'!E38</f>
        <v>1</v>
      </c>
      <c r="E38" s="10">
        <f>'7.2'!F38</f>
        <v>1</v>
      </c>
      <c r="F38" s="11">
        <f>'7.3'!F39</f>
        <v>2</v>
      </c>
      <c r="G38" s="11">
        <f>'7.4'!F39</f>
        <v>2</v>
      </c>
    </row>
    <row r="39" spans="1:7" ht="16" customHeight="1" x14ac:dyDescent="0.35">
      <c r="A39" s="34" t="s">
        <v>40</v>
      </c>
      <c r="B39" s="8">
        <f t="shared" si="0"/>
        <v>50</v>
      </c>
      <c r="C39" s="8">
        <f t="shared" si="1"/>
        <v>3</v>
      </c>
      <c r="D39" s="9">
        <f>'7.1'!E39</f>
        <v>0</v>
      </c>
      <c r="E39" s="10">
        <f>'7.2'!F39</f>
        <v>1</v>
      </c>
      <c r="F39" s="11">
        <f>'7.3'!F40</f>
        <v>2</v>
      </c>
      <c r="G39" s="11">
        <f>'7.4'!F40</f>
        <v>0</v>
      </c>
    </row>
    <row r="40" spans="1:7" ht="16" customHeight="1" x14ac:dyDescent="0.35">
      <c r="A40" s="34" t="s">
        <v>41</v>
      </c>
      <c r="B40" s="8">
        <f t="shared" si="0"/>
        <v>50</v>
      </c>
      <c r="C40" s="8">
        <f t="shared" si="1"/>
        <v>3</v>
      </c>
      <c r="D40" s="9">
        <f>'7.1'!E40</f>
        <v>1</v>
      </c>
      <c r="E40" s="10">
        <f>'7.2'!F40</f>
        <v>1</v>
      </c>
      <c r="F40" s="11">
        <f>'7.3'!F41</f>
        <v>1</v>
      </c>
      <c r="G40" s="11">
        <f>'7.4'!F41</f>
        <v>0</v>
      </c>
    </row>
    <row r="41" spans="1:7" ht="16" customHeight="1" x14ac:dyDescent="0.35">
      <c r="A41" s="34" t="s">
        <v>42</v>
      </c>
      <c r="B41" s="8">
        <f t="shared" si="0"/>
        <v>100</v>
      </c>
      <c r="C41" s="8">
        <f t="shared" si="1"/>
        <v>6</v>
      </c>
      <c r="D41" s="9">
        <f>'7.1'!E41</f>
        <v>1</v>
      </c>
      <c r="E41" s="10">
        <f>'7.2'!F41</f>
        <v>1</v>
      </c>
      <c r="F41" s="11">
        <f>'7.3'!F42</f>
        <v>2</v>
      </c>
      <c r="G41" s="11">
        <f>'7.4'!F42</f>
        <v>2</v>
      </c>
    </row>
    <row r="42" spans="1:7" ht="16" customHeight="1" x14ac:dyDescent="0.35">
      <c r="A42" s="34" t="s">
        <v>43</v>
      </c>
      <c r="B42" s="8">
        <f t="shared" si="0"/>
        <v>50</v>
      </c>
      <c r="C42" s="8">
        <f t="shared" si="1"/>
        <v>3</v>
      </c>
      <c r="D42" s="9">
        <f>'7.1'!E42</f>
        <v>1</v>
      </c>
      <c r="E42" s="10">
        <f>'7.2'!F42</f>
        <v>1</v>
      </c>
      <c r="F42" s="11">
        <f>'7.3'!F43</f>
        <v>1</v>
      </c>
      <c r="G42" s="11">
        <f>'7.4'!F43</f>
        <v>0</v>
      </c>
    </row>
    <row r="43" spans="1:7" ht="16" customHeight="1" x14ac:dyDescent="0.35">
      <c r="A43" s="34" t="s">
        <v>44</v>
      </c>
      <c r="B43" s="8">
        <f t="shared" si="0"/>
        <v>33.333333333333329</v>
      </c>
      <c r="C43" s="8">
        <f t="shared" si="1"/>
        <v>2</v>
      </c>
      <c r="D43" s="9">
        <f>'7.1'!E43</f>
        <v>0</v>
      </c>
      <c r="E43" s="10">
        <f>'7.2'!F43</f>
        <v>1</v>
      </c>
      <c r="F43" s="11">
        <f>'7.3'!F44</f>
        <v>1</v>
      </c>
      <c r="G43" s="11">
        <f>'7.4'!F44</f>
        <v>0</v>
      </c>
    </row>
    <row r="44" spans="1:7" ht="16" customHeight="1" x14ac:dyDescent="0.35">
      <c r="A44" s="34" t="s">
        <v>45</v>
      </c>
      <c r="B44" s="8">
        <f t="shared" si="0"/>
        <v>16.666666666666664</v>
      </c>
      <c r="C44" s="8">
        <f t="shared" si="1"/>
        <v>1</v>
      </c>
      <c r="D44" s="9">
        <f>'7.1'!E44</f>
        <v>1</v>
      </c>
      <c r="E44" s="10">
        <f>'7.2'!F44</f>
        <v>0</v>
      </c>
      <c r="F44" s="11">
        <f>'7.3'!F45</f>
        <v>0</v>
      </c>
      <c r="G44" s="11">
        <f>'7.4'!F45</f>
        <v>0</v>
      </c>
    </row>
    <row r="45" spans="1:7" ht="16" customHeight="1" x14ac:dyDescent="0.35">
      <c r="A45" s="34" t="s">
        <v>46</v>
      </c>
      <c r="B45" s="8">
        <f t="shared" si="0"/>
        <v>50</v>
      </c>
      <c r="C45" s="8">
        <f t="shared" si="1"/>
        <v>3</v>
      </c>
      <c r="D45" s="9">
        <f>'7.1'!E45</f>
        <v>0</v>
      </c>
      <c r="E45" s="10">
        <f>'7.2'!F45</f>
        <v>1</v>
      </c>
      <c r="F45" s="11">
        <f>'7.3'!F46</f>
        <v>2</v>
      </c>
      <c r="G45" s="11">
        <f>'7.4'!F46</f>
        <v>0</v>
      </c>
    </row>
    <row r="46" spans="1:7" ht="16" customHeight="1" x14ac:dyDescent="0.35">
      <c r="A46" s="18" t="s">
        <v>47</v>
      </c>
      <c r="B46" s="30"/>
      <c r="C46" s="30"/>
      <c r="D46" s="31"/>
      <c r="E46" s="32"/>
      <c r="F46" s="33"/>
      <c r="G46" s="33"/>
    </row>
    <row r="47" spans="1:7" ht="16" customHeight="1" x14ac:dyDescent="0.35">
      <c r="A47" s="34" t="s">
        <v>48</v>
      </c>
      <c r="B47" s="8">
        <f t="shared" si="0"/>
        <v>50</v>
      </c>
      <c r="C47" s="8">
        <f t="shared" si="1"/>
        <v>3</v>
      </c>
      <c r="D47" s="9">
        <f>'7.1'!E47</f>
        <v>1</v>
      </c>
      <c r="E47" s="10">
        <f>'7.2'!F47</f>
        <v>1</v>
      </c>
      <c r="F47" s="11">
        <f>'7.3'!F48</f>
        <v>1</v>
      </c>
      <c r="G47" s="11">
        <f>'7.4'!F48</f>
        <v>0</v>
      </c>
    </row>
    <row r="48" spans="1:7" ht="16" customHeight="1" x14ac:dyDescent="0.35">
      <c r="A48" s="34" t="s">
        <v>49</v>
      </c>
      <c r="B48" s="8">
        <f t="shared" si="0"/>
        <v>33.333333333333329</v>
      </c>
      <c r="C48" s="8">
        <f t="shared" si="1"/>
        <v>2</v>
      </c>
      <c r="D48" s="9">
        <f>'7.1'!E48</f>
        <v>1</v>
      </c>
      <c r="E48" s="10">
        <f>'7.2'!F48</f>
        <v>0</v>
      </c>
      <c r="F48" s="11">
        <f>'7.3'!F49</f>
        <v>1</v>
      </c>
      <c r="G48" s="11">
        <f>'7.4'!F49</f>
        <v>0</v>
      </c>
    </row>
    <row r="49" spans="1:7" ht="16" customHeight="1" x14ac:dyDescent="0.35">
      <c r="A49" s="34" t="s">
        <v>50</v>
      </c>
      <c r="B49" s="8">
        <f t="shared" si="0"/>
        <v>50</v>
      </c>
      <c r="C49" s="8">
        <f t="shared" si="1"/>
        <v>3</v>
      </c>
      <c r="D49" s="9">
        <f>'7.1'!E49</f>
        <v>1</v>
      </c>
      <c r="E49" s="10">
        <f>'7.2'!F49</f>
        <v>1</v>
      </c>
      <c r="F49" s="11">
        <f>'7.3'!F50</f>
        <v>1</v>
      </c>
      <c r="G49" s="11">
        <f>'7.4'!F50</f>
        <v>0</v>
      </c>
    </row>
    <row r="50" spans="1:7" ht="16" customHeight="1" x14ac:dyDescent="0.35">
      <c r="A50" s="34" t="s">
        <v>51</v>
      </c>
      <c r="B50" s="8">
        <f t="shared" si="0"/>
        <v>33.333333333333329</v>
      </c>
      <c r="C50" s="8">
        <f t="shared" si="1"/>
        <v>2</v>
      </c>
      <c r="D50" s="9">
        <f>'7.1'!E50</f>
        <v>1</v>
      </c>
      <c r="E50" s="10">
        <f>'7.2'!F50</f>
        <v>1</v>
      </c>
      <c r="F50" s="11">
        <f>'7.3'!F51</f>
        <v>0</v>
      </c>
      <c r="G50" s="11">
        <f>'7.4'!F51</f>
        <v>0</v>
      </c>
    </row>
    <row r="51" spans="1:7" ht="16" customHeight="1" x14ac:dyDescent="0.35">
      <c r="A51" s="34" t="s">
        <v>52</v>
      </c>
      <c r="B51" s="8">
        <f t="shared" si="0"/>
        <v>16.666666666666664</v>
      </c>
      <c r="C51" s="8">
        <f t="shared" si="1"/>
        <v>1</v>
      </c>
      <c r="D51" s="9">
        <f>'7.1'!E51</f>
        <v>0</v>
      </c>
      <c r="E51" s="10">
        <f>'7.2'!F51</f>
        <v>1</v>
      </c>
      <c r="F51" s="11">
        <f>'7.3'!F52</f>
        <v>0</v>
      </c>
      <c r="G51" s="11">
        <f>'7.4'!F52</f>
        <v>0</v>
      </c>
    </row>
    <row r="52" spans="1:7" ht="16" customHeight="1" x14ac:dyDescent="0.35">
      <c r="A52" s="34" t="s">
        <v>53</v>
      </c>
      <c r="B52" s="8">
        <f t="shared" si="0"/>
        <v>25</v>
      </c>
      <c r="C52" s="8">
        <f t="shared" si="1"/>
        <v>1.5</v>
      </c>
      <c r="D52" s="9">
        <f>'7.1'!E52</f>
        <v>0.5</v>
      </c>
      <c r="E52" s="10">
        <f>'7.2'!F52</f>
        <v>1</v>
      </c>
      <c r="F52" s="11">
        <f>'7.3'!F53</f>
        <v>0</v>
      </c>
      <c r="G52" s="11">
        <f>'7.4'!F53</f>
        <v>0</v>
      </c>
    </row>
    <row r="53" spans="1:7" ht="16" customHeight="1" x14ac:dyDescent="0.35">
      <c r="A53" s="34" t="s">
        <v>54</v>
      </c>
      <c r="B53" s="8">
        <f t="shared" si="0"/>
        <v>66.666666666666657</v>
      </c>
      <c r="C53" s="8">
        <f t="shared" si="1"/>
        <v>4</v>
      </c>
      <c r="D53" s="9">
        <f>'7.1'!E53</f>
        <v>1</v>
      </c>
      <c r="E53" s="10">
        <f>'7.2'!F53</f>
        <v>1</v>
      </c>
      <c r="F53" s="11">
        <f>'7.3'!F54</f>
        <v>1</v>
      </c>
      <c r="G53" s="11">
        <f>'7.4'!F54</f>
        <v>1</v>
      </c>
    </row>
    <row r="54" spans="1:7" ht="16" customHeight="1" x14ac:dyDescent="0.35">
      <c r="A54" s="18" t="s">
        <v>55</v>
      </c>
      <c r="B54" s="30"/>
      <c r="C54" s="30"/>
      <c r="D54" s="31"/>
      <c r="E54" s="32"/>
      <c r="F54" s="33"/>
      <c r="G54" s="33"/>
    </row>
    <row r="55" spans="1:7" ht="16" customHeight="1" x14ac:dyDescent="0.35">
      <c r="A55" s="34" t="s">
        <v>56</v>
      </c>
      <c r="B55" s="8">
        <f t="shared" si="0"/>
        <v>33.333333333333329</v>
      </c>
      <c r="C55" s="8">
        <f t="shared" si="1"/>
        <v>2</v>
      </c>
      <c r="D55" s="9">
        <f>'7.1'!E55</f>
        <v>1</v>
      </c>
      <c r="E55" s="10">
        <f>'7.2'!F55</f>
        <v>1</v>
      </c>
      <c r="F55" s="11">
        <f>'7.3'!F56</f>
        <v>0</v>
      </c>
      <c r="G55" s="11">
        <f>'7.4'!F56</f>
        <v>0</v>
      </c>
    </row>
    <row r="56" spans="1:7" ht="16" customHeight="1" x14ac:dyDescent="0.35">
      <c r="A56" s="34" t="s">
        <v>57</v>
      </c>
      <c r="B56" s="8">
        <f t="shared" si="0"/>
        <v>33.333333333333329</v>
      </c>
      <c r="C56" s="8">
        <f t="shared" si="1"/>
        <v>2</v>
      </c>
      <c r="D56" s="9">
        <f>'7.1'!E56</f>
        <v>1</v>
      </c>
      <c r="E56" s="10">
        <f>'7.2'!F56</f>
        <v>1</v>
      </c>
      <c r="F56" s="11">
        <f>'7.3'!F57</f>
        <v>0</v>
      </c>
      <c r="G56" s="11">
        <f>'7.4'!F57</f>
        <v>0</v>
      </c>
    </row>
    <row r="57" spans="1:7" ht="16" customHeight="1" x14ac:dyDescent="0.35">
      <c r="A57" s="34" t="s">
        <v>58</v>
      </c>
      <c r="B57" s="8">
        <f t="shared" si="0"/>
        <v>33.333333333333329</v>
      </c>
      <c r="C57" s="8">
        <f t="shared" si="1"/>
        <v>2</v>
      </c>
      <c r="D57" s="9">
        <f>'7.1'!E57</f>
        <v>0</v>
      </c>
      <c r="E57" s="10">
        <f>'7.2'!F57</f>
        <v>1</v>
      </c>
      <c r="F57" s="11">
        <f>'7.3'!F58</f>
        <v>1</v>
      </c>
      <c r="G57" s="11">
        <f>'7.4'!F58</f>
        <v>0</v>
      </c>
    </row>
    <row r="58" spans="1:7" ht="16" customHeight="1" x14ac:dyDescent="0.35">
      <c r="A58" s="34" t="s">
        <v>59</v>
      </c>
      <c r="B58" s="8">
        <f t="shared" si="0"/>
        <v>50</v>
      </c>
      <c r="C58" s="8">
        <f t="shared" si="1"/>
        <v>3</v>
      </c>
      <c r="D58" s="9">
        <f>'7.1'!E58</f>
        <v>1</v>
      </c>
      <c r="E58" s="10">
        <f>'7.2'!F58</f>
        <v>0</v>
      </c>
      <c r="F58" s="11">
        <f>'7.3'!F59</f>
        <v>1</v>
      </c>
      <c r="G58" s="11">
        <f>'7.4'!F59</f>
        <v>1</v>
      </c>
    </row>
    <row r="59" spans="1:7" ht="16" customHeight="1" x14ac:dyDescent="0.35">
      <c r="A59" s="34" t="s">
        <v>60</v>
      </c>
      <c r="B59" s="8">
        <f t="shared" si="0"/>
        <v>50</v>
      </c>
      <c r="C59" s="8">
        <f t="shared" si="1"/>
        <v>3</v>
      </c>
      <c r="D59" s="9">
        <f>'7.1'!E59</f>
        <v>1</v>
      </c>
      <c r="E59" s="10">
        <f>'7.2'!F59</f>
        <v>1</v>
      </c>
      <c r="F59" s="11">
        <f>'7.3'!F60</f>
        <v>1</v>
      </c>
      <c r="G59" s="11">
        <f>'7.4'!F60</f>
        <v>0</v>
      </c>
    </row>
    <row r="60" spans="1:7" ht="16" customHeight="1" x14ac:dyDescent="0.35">
      <c r="A60" s="34" t="s">
        <v>61</v>
      </c>
      <c r="B60" s="8">
        <f t="shared" si="0"/>
        <v>100</v>
      </c>
      <c r="C60" s="8">
        <f t="shared" si="1"/>
        <v>6</v>
      </c>
      <c r="D60" s="9">
        <f>'7.1'!E60</f>
        <v>1</v>
      </c>
      <c r="E60" s="10">
        <f>'7.2'!F60</f>
        <v>1</v>
      </c>
      <c r="F60" s="11">
        <f>'7.3'!F61</f>
        <v>2</v>
      </c>
      <c r="G60" s="11">
        <f>'7.4'!F61</f>
        <v>2</v>
      </c>
    </row>
    <row r="61" spans="1:7" ht="16" customHeight="1" x14ac:dyDescent="0.35">
      <c r="A61" s="34" t="s">
        <v>62</v>
      </c>
      <c r="B61" s="8">
        <f t="shared" si="0"/>
        <v>33.333333333333329</v>
      </c>
      <c r="C61" s="8">
        <f t="shared" si="1"/>
        <v>2</v>
      </c>
      <c r="D61" s="9">
        <f>'7.1'!E61</f>
        <v>0</v>
      </c>
      <c r="E61" s="10">
        <f>'7.2'!F61</f>
        <v>1</v>
      </c>
      <c r="F61" s="11">
        <f>'7.3'!F62</f>
        <v>1</v>
      </c>
      <c r="G61" s="11">
        <f>'7.4'!F62</f>
        <v>0</v>
      </c>
    </row>
    <row r="62" spans="1:7" ht="16" customHeight="1" x14ac:dyDescent="0.35">
      <c r="A62" s="26" t="s">
        <v>63</v>
      </c>
      <c r="B62" s="8">
        <f t="shared" si="0"/>
        <v>66.666666666666657</v>
      </c>
      <c r="C62" s="8">
        <f t="shared" si="1"/>
        <v>4</v>
      </c>
      <c r="D62" s="9">
        <f>'7.1'!E62</f>
        <v>1</v>
      </c>
      <c r="E62" s="10">
        <f>'7.2'!F62</f>
        <v>1</v>
      </c>
      <c r="F62" s="11">
        <f>'7.3'!F63</f>
        <v>1</v>
      </c>
      <c r="G62" s="11">
        <f>'7.4'!F63</f>
        <v>1</v>
      </c>
    </row>
    <row r="63" spans="1:7" ht="16" customHeight="1" x14ac:dyDescent="0.35">
      <c r="A63" s="26" t="s">
        <v>64</v>
      </c>
      <c r="B63" s="8">
        <f t="shared" si="0"/>
        <v>50</v>
      </c>
      <c r="C63" s="8">
        <f t="shared" si="1"/>
        <v>3</v>
      </c>
      <c r="D63" s="9">
        <f>'7.1'!E63</f>
        <v>1</v>
      </c>
      <c r="E63" s="10">
        <f>'7.2'!F63</f>
        <v>1</v>
      </c>
      <c r="F63" s="11">
        <f>'7.3'!F64</f>
        <v>1</v>
      </c>
      <c r="G63" s="11">
        <f>'7.4'!F64</f>
        <v>0</v>
      </c>
    </row>
    <row r="64" spans="1:7" ht="16" customHeight="1" x14ac:dyDescent="0.35">
      <c r="A64" s="26" t="s">
        <v>65</v>
      </c>
      <c r="B64" s="8">
        <f t="shared" si="0"/>
        <v>50</v>
      </c>
      <c r="C64" s="8">
        <f t="shared" si="1"/>
        <v>3</v>
      </c>
      <c r="D64" s="9">
        <f>'7.1'!E64</f>
        <v>1</v>
      </c>
      <c r="E64" s="10">
        <f>'7.2'!F64</f>
        <v>1</v>
      </c>
      <c r="F64" s="11">
        <f>'7.3'!F65</f>
        <v>1</v>
      </c>
      <c r="G64" s="11">
        <f>'7.4'!F65</f>
        <v>0</v>
      </c>
    </row>
    <row r="65" spans="1:7" ht="16" customHeight="1" x14ac:dyDescent="0.35">
      <c r="A65" s="26" t="s">
        <v>66</v>
      </c>
      <c r="B65" s="8">
        <f t="shared" si="0"/>
        <v>50</v>
      </c>
      <c r="C65" s="8">
        <f t="shared" si="1"/>
        <v>3</v>
      </c>
      <c r="D65" s="9">
        <f>'7.1'!E65</f>
        <v>1</v>
      </c>
      <c r="E65" s="10">
        <f>'7.2'!F65</f>
        <v>1</v>
      </c>
      <c r="F65" s="11">
        <f>'7.3'!F66</f>
        <v>1</v>
      </c>
      <c r="G65" s="11">
        <f>'7.4'!F66</f>
        <v>0</v>
      </c>
    </row>
    <row r="66" spans="1:7" ht="16" customHeight="1" x14ac:dyDescent="0.35">
      <c r="A66" s="26" t="s">
        <v>67</v>
      </c>
      <c r="B66" s="8">
        <f t="shared" si="0"/>
        <v>16.666666666666664</v>
      </c>
      <c r="C66" s="8">
        <f t="shared" si="1"/>
        <v>1</v>
      </c>
      <c r="D66" s="9">
        <f>'7.1'!E66</f>
        <v>0</v>
      </c>
      <c r="E66" s="10">
        <f>'7.2'!F66</f>
        <v>0</v>
      </c>
      <c r="F66" s="11">
        <f>'7.3'!F67</f>
        <v>1</v>
      </c>
      <c r="G66" s="11">
        <f>'7.4'!F67</f>
        <v>0</v>
      </c>
    </row>
    <row r="67" spans="1:7" ht="16" customHeight="1" x14ac:dyDescent="0.35">
      <c r="A67" s="26" t="s">
        <v>68</v>
      </c>
      <c r="B67" s="8">
        <f t="shared" si="0"/>
        <v>58.333333333333336</v>
      </c>
      <c r="C67" s="8">
        <f t="shared" si="1"/>
        <v>3.5</v>
      </c>
      <c r="D67" s="9">
        <f>'7.1'!E67</f>
        <v>1</v>
      </c>
      <c r="E67" s="10">
        <f>'7.2'!F67</f>
        <v>1</v>
      </c>
      <c r="F67" s="11">
        <f>'7.3'!F68</f>
        <v>0.5</v>
      </c>
      <c r="G67" s="11">
        <f>'7.4'!F68</f>
        <v>1</v>
      </c>
    </row>
    <row r="68" spans="1:7" ht="16" customHeight="1" x14ac:dyDescent="0.35">
      <c r="A68" s="26" t="s">
        <v>69</v>
      </c>
      <c r="B68" s="8">
        <f t="shared" si="0"/>
        <v>50</v>
      </c>
      <c r="C68" s="8">
        <f t="shared" si="1"/>
        <v>3</v>
      </c>
      <c r="D68" s="9">
        <f>'7.1'!E68</f>
        <v>1</v>
      </c>
      <c r="E68" s="10">
        <f>'7.2'!F68</f>
        <v>1</v>
      </c>
      <c r="F68" s="11">
        <f>'7.3'!F69</f>
        <v>1</v>
      </c>
      <c r="G68" s="11">
        <f>'7.4'!F69</f>
        <v>0</v>
      </c>
    </row>
    <row r="69" spans="1:7" ht="16" customHeight="1" x14ac:dyDescent="0.35">
      <c r="A69" s="18" t="s">
        <v>70</v>
      </c>
      <c r="B69" s="30"/>
      <c r="C69" s="30"/>
      <c r="D69" s="31"/>
      <c r="E69" s="32"/>
      <c r="F69" s="33"/>
      <c r="G69" s="33"/>
    </row>
    <row r="70" spans="1:7" ht="16" customHeight="1" x14ac:dyDescent="0.35">
      <c r="A70" s="26" t="s">
        <v>71</v>
      </c>
      <c r="B70" s="8">
        <f t="shared" si="0"/>
        <v>16.666666666666664</v>
      </c>
      <c r="C70" s="8">
        <f t="shared" si="1"/>
        <v>1</v>
      </c>
      <c r="D70" s="9">
        <f>'7.1'!E70</f>
        <v>0</v>
      </c>
      <c r="E70" s="10">
        <f>'7.2'!F70</f>
        <v>1</v>
      </c>
      <c r="F70" s="11">
        <f>'7.3'!F71</f>
        <v>0</v>
      </c>
      <c r="G70" s="11">
        <f>'7.4'!F71</f>
        <v>0</v>
      </c>
    </row>
    <row r="71" spans="1:7" ht="16" customHeight="1" x14ac:dyDescent="0.35">
      <c r="A71" s="34" t="s">
        <v>72</v>
      </c>
      <c r="B71" s="8">
        <f t="shared" si="0"/>
        <v>66.666666666666657</v>
      </c>
      <c r="C71" s="8">
        <f t="shared" si="1"/>
        <v>4</v>
      </c>
      <c r="D71" s="9">
        <f>'7.1'!E71</f>
        <v>1</v>
      </c>
      <c r="E71" s="10">
        <f>'7.2'!F71</f>
        <v>1</v>
      </c>
      <c r="F71" s="11">
        <f>'7.3'!F72</f>
        <v>2</v>
      </c>
      <c r="G71" s="11">
        <f>'7.4'!F72</f>
        <v>0</v>
      </c>
    </row>
    <row r="72" spans="1:7" ht="16" customHeight="1" x14ac:dyDescent="0.35">
      <c r="A72" s="34" t="s">
        <v>73</v>
      </c>
      <c r="B72" s="8">
        <f t="shared" ref="B72:B98" si="2">C72/$C$5*100</f>
        <v>33.333333333333329</v>
      </c>
      <c r="C72" s="8">
        <f t="shared" ref="C72:C98" si="3">SUM(D72:G72)</f>
        <v>2</v>
      </c>
      <c r="D72" s="9">
        <f>'7.1'!E72</f>
        <v>0</v>
      </c>
      <c r="E72" s="10">
        <f>'7.2'!F72</f>
        <v>1</v>
      </c>
      <c r="F72" s="11">
        <f>'7.3'!F73</f>
        <v>1</v>
      </c>
      <c r="G72" s="11">
        <f>'7.4'!F73</f>
        <v>0</v>
      </c>
    </row>
    <row r="73" spans="1:7" ht="16" customHeight="1" x14ac:dyDescent="0.35">
      <c r="A73" s="34" t="s">
        <v>74</v>
      </c>
      <c r="B73" s="8">
        <f t="shared" si="2"/>
        <v>66.666666666666657</v>
      </c>
      <c r="C73" s="8">
        <f t="shared" si="3"/>
        <v>4</v>
      </c>
      <c r="D73" s="9">
        <f>'7.1'!E73</f>
        <v>1</v>
      </c>
      <c r="E73" s="10">
        <f>'7.2'!F73</f>
        <v>1</v>
      </c>
      <c r="F73" s="11">
        <f>'7.3'!F74</f>
        <v>1</v>
      </c>
      <c r="G73" s="11">
        <f>'7.4'!F74</f>
        <v>1</v>
      </c>
    </row>
    <row r="74" spans="1:7" ht="16" customHeight="1" x14ac:dyDescent="0.35">
      <c r="A74" s="34" t="s">
        <v>75</v>
      </c>
      <c r="B74" s="8">
        <f t="shared" si="2"/>
        <v>66.666666666666657</v>
      </c>
      <c r="C74" s="8">
        <f t="shared" si="3"/>
        <v>4</v>
      </c>
      <c r="D74" s="9">
        <f>'7.1'!E74</f>
        <v>1</v>
      </c>
      <c r="E74" s="10">
        <f>'7.2'!F74</f>
        <v>1</v>
      </c>
      <c r="F74" s="11">
        <f>'7.3'!F75</f>
        <v>1</v>
      </c>
      <c r="G74" s="11">
        <f>'7.4'!F75</f>
        <v>1</v>
      </c>
    </row>
    <row r="75" spans="1:7" ht="16" customHeight="1" x14ac:dyDescent="0.35">
      <c r="A75" s="34" t="s">
        <v>76</v>
      </c>
      <c r="B75" s="8">
        <f t="shared" si="2"/>
        <v>83.333333333333343</v>
      </c>
      <c r="C75" s="8">
        <f t="shared" si="3"/>
        <v>5</v>
      </c>
      <c r="D75" s="9">
        <f>'7.1'!E75</f>
        <v>1</v>
      </c>
      <c r="E75" s="10">
        <f>'7.2'!F75</f>
        <v>1</v>
      </c>
      <c r="F75" s="11">
        <f>'7.3'!F76</f>
        <v>2</v>
      </c>
      <c r="G75" s="11">
        <f>'7.4'!F76</f>
        <v>1</v>
      </c>
    </row>
    <row r="76" spans="1:7" ht="16" customHeight="1" x14ac:dyDescent="0.35">
      <c r="A76" s="18" t="s">
        <v>77</v>
      </c>
      <c r="B76" s="30"/>
      <c r="C76" s="30"/>
      <c r="D76" s="31"/>
      <c r="E76" s="32"/>
      <c r="F76" s="33"/>
      <c r="G76" s="33"/>
    </row>
    <row r="77" spans="1:7" ht="16" customHeight="1" x14ac:dyDescent="0.35">
      <c r="A77" s="34" t="s">
        <v>78</v>
      </c>
      <c r="B77" s="8">
        <f t="shared" si="2"/>
        <v>66.666666666666657</v>
      </c>
      <c r="C77" s="8">
        <f t="shared" si="3"/>
        <v>4</v>
      </c>
      <c r="D77" s="9">
        <f>'7.1'!E77</f>
        <v>1</v>
      </c>
      <c r="E77" s="10">
        <f>'7.2'!F77</f>
        <v>1</v>
      </c>
      <c r="F77" s="11">
        <f>'7.3'!F78</f>
        <v>1</v>
      </c>
      <c r="G77" s="11">
        <f>'7.4'!F78</f>
        <v>1</v>
      </c>
    </row>
    <row r="78" spans="1:7" ht="16" customHeight="1" x14ac:dyDescent="0.35">
      <c r="A78" s="34" t="s">
        <v>80</v>
      </c>
      <c r="B78" s="8">
        <f t="shared" si="2"/>
        <v>50</v>
      </c>
      <c r="C78" s="8">
        <f t="shared" si="3"/>
        <v>3</v>
      </c>
      <c r="D78" s="9">
        <f>'7.1'!E78</f>
        <v>1</v>
      </c>
      <c r="E78" s="10">
        <f>'7.2'!F78</f>
        <v>1</v>
      </c>
      <c r="F78" s="11">
        <f>'7.3'!F79</f>
        <v>0</v>
      </c>
      <c r="G78" s="11">
        <f>'7.4'!F79</f>
        <v>1</v>
      </c>
    </row>
    <row r="79" spans="1:7" ht="16" customHeight="1" x14ac:dyDescent="0.35">
      <c r="A79" s="34" t="s">
        <v>81</v>
      </c>
      <c r="B79" s="8">
        <f t="shared" si="2"/>
        <v>50</v>
      </c>
      <c r="C79" s="8">
        <f t="shared" si="3"/>
        <v>3</v>
      </c>
      <c r="D79" s="9">
        <f>'7.1'!E79</f>
        <v>0</v>
      </c>
      <c r="E79" s="10">
        <f>'7.2'!F79</f>
        <v>1</v>
      </c>
      <c r="F79" s="11">
        <f>'7.3'!F80</f>
        <v>2</v>
      </c>
      <c r="G79" s="11">
        <f>'7.4'!F80</f>
        <v>0</v>
      </c>
    </row>
    <row r="80" spans="1:7" ht="16" customHeight="1" x14ac:dyDescent="0.35">
      <c r="A80" s="34" t="s">
        <v>82</v>
      </c>
      <c r="B80" s="8">
        <f t="shared" si="2"/>
        <v>50</v>
      </c>
      <c r="C80" s="8">
        <f t="shared" si="3"/>
        <v>3</v>
      </c>
      <c r="D80" s="9">
        <f>'7.1'!E80</f>
        <v>1</v>
      </c>
      <c r="E80" s="10">
        <f>'7.2'!F80</f>
        <v>1</v>
      </c>
      <c r="F80" s="11">
        <f>'7.3'!F81</f>
        <v>1</v>
      </c>
      <c r="G80" s="11">
        <f>'7.4'!F81</f>
        <v>0</v>
      </c>
    </row>
    <row r="81" spans="1:7" ht="16" customHeight="1" x14ac:dyDescent="0.35">
      <c r="A81" s="34" t="s">
        <v>84</v>
      </c>
      <c r="B81" s="8">
        <f t="shared" si="2"/>
        <v>33.333333333333329</v>
      </c>
      <c r="C81" s="8">
        <f t="shared" si="3"/>
        <v>2</v>
      </c>
      <c r="D81" s="9">
        <f>'7.1'!E81</f>
        <v>1</v>
      </c>
      <c r="E81" s="10">
        <f>'7.2'!F81</f>
        <v>1</v>
      </c>
      <c r="F81" s="11">
        <f>'7.3'!F82</f>
        <v>0</v>
      </c>
      <c r="G81" s="11">
        <f>'7.4'!F82</f>
        <v>0</v>
      </c>
    </row>
    <row r="82" spans="1:7" ht="16" customHeight="1" x14ac:dyDescent="0.35">
      <c r="A82" s="34" t="s">
        <v>85</v>
      </c>
      <c r="B82" s="8">
        <f t="shared" si="2"/>
        <v>50</v>
      </c>
      <c r="C82" s="8">
        <f t="shared" si="3"/>
        <v>3</v>
      </c>
      <c r="D82" s="9">
        <f>'7.1'!E82</f>
        <v>1</v>
      </c>
      <c r="E82" s="10">
        <f>'7.2'!F82</f>
        <v>1</v>
      </c>
      <c r="F82" s="11">
        <f>'7.3'!F83</f>
        <v>1</v>
      </c>
      <c r="G82" s="11">
        <f>'7.4'!F83</f>
        <v>0</v>
      </c>
    </row>
    <row r="83" spans="1:7" ht="16" customHeight="1" x14ac:dyDescent="0.35">
      <c r="A83" s="34" t="s">
        <v>86</v>
      </c>
      <c r="B83" s="8">
        <f t="shared" si="2"/>
        <v>16.666666666666664</v>
      </c>
      <c r="C83" s="8">
        <f t="shared" si="3"/>
        <v>1</v>
      </c>
      <c r="D83" s="9">
        <f>'7.1'!E83</f>
        <v>1</v>
      </c>
      <c r="E83" s="10">
        <f>'7.2'!F83</f>
        <v>0</v>
      </c>
      <c r="F83" s="11">
        <f>'7.3'!F84</f>
        <v>0</v>
      </c>
      <c r="G83" s="11">
        <f>'7.4'!F84</f>
        <v>0</v>
      </c>
    </row>
    <row r="84" spans="1:7" ht="16" customHeight="1" x14ac:dyDescent="0.35">
      <c r="A84" s="34" t="s">
        <v>87</v>
      </c>
      <c r="B84" s="8">
        <f t="shared" si="2"/>
        <v>83.333333333333343</v>
      </c>
      <c r="C84" s="8">
        <f t="shared" si="3"/>
        <v>5</v>
      </c>
      <c r="D84" s="9">
        <f>'7.1'!E84</f>
        <v>1</v>
      </c>
      <c r="E84" s="10">
        <f>'7.2'!F84</f>
        <v>1</v>
      </c>
      <c r="F84" s="11">
        <f>'7.3'!F85</f>
        <v>2</v>
      </c>
      <c r="G84" s="11">
        <f>'7.4'!F85</f>
        <v>1</v>
      </c>
    </row>
    <row r="85" spans="1:7" ht="16" customHeight="1" x14ac:dyDescent="0.35">
      <c r="A85" s="34" t="s">
        <v>88</v>
      </c>
      <c r="B85" s="8">
        <f t="shared" si="2"/>
        <v>83.333333333333343</v>
      </c>
      <c r="C85" s="8">
        <f t="shared" si="3"/>
        <v>5</v>
      </c>
      <c r="D85" s="9">
        <f>'7.1'!E85</f>
        <v>1</v>
      </c>
      <c r="E85" s="10">
        <f>'7.2'!F85</f>
        <v>1</v>
      </c>
      <c r="F85" s="11">
        <f>'7.3'!F86</f>
        <v>2</v>
      </c>
      <c r="G85" s="11">
        <f>'7.4'!F86</f>
        <v>1</v>
      </c>
    </row>
    <row r="86" spans="1:7" ht="16" customHeight="1" x14ac:dyDescent="0.35">
      <c r="A86" s="34" t="s">
        <v>89</v>
      </c>
      <c r="B86" s="8">
        <f t="shared" si="2"/>
        <v>33.333333333333329</v>
      </c>
      <c r="C86" s="8">
        <f t="shared" si="3"/>
        <v>2</v>
      </c>
      <c r="D86" s="9">
        <f>'7.1'!E86</f>
        <v>0</v>
      </c>
      <c r="E86" s="10">
        <f>'7.2'!F86</f>
        <v>1</v>
      </c>
      <c r="F86" s="11">
        <f>'7.3'!F87</f>
        <v>1</v>
      </c>
      <c r="G86" s="11">
        <f>'7.4'!F87</f>
        <v>0</v>
      </c>
    </row>
    <row r="87" spans="1:7" ht="16" customHeight="1" x14ac:dyDescent="0.35">
      <c r="A87" s="18" t="s">
        <v>90</v>
      </c>
      <c r="B87" s="30"/>
      <c r="C87" s="30"/>
      <c r="D87" s="31"/>
      <c r="E87" s="32"/>
      <c r="F87" s="33"/>
      <c r="G87" s="33"/>
    </row>
    <row r="88" spans="1:7" ht="16" customHeight="1" x14ac:dyDescent="0.35">
      <c r="A88" s="34" t="s">
        <v>79</v>
      </c>
      <c r="B88" s="8">
        <f t="shared" si="2"/>
        <v>33.333333333333329</v>
      </c>
      <c r="C88" s="8">
        <f>SUM(D88:G88)</f>
        <v>2</v>
      </c>
      <c r="D88" s="9">
        <f>'7.1'!E88</f>
        <v>0.5</v>
      </c>
      <c r="E88" s="10">
        <f>'7.2'!F88</f>
        <v>1</v>
      </c>
      <c r="F88" s="11">
        <f>'7.3'!F89</f>
        <v>0.5</v>
      </c>
      <c r="G88" s="11">
        <f>'7.4'!F89</f>
        <v>0</v>
      </c>
    </row>
    <row r="89" spans="1:7" ht="16" customHeight="1" x14ac:dyDescent="0.35">
      <c r="A89" s="34" t="s">
        <v>91</v>
      </c>
      <c r="B89" s="8">
        <f t="shared" si="2"/>
        <v>66.666666666666657</v>
      </c>
      <c r="C89" s="8">
        <f t="shared" si="3"/>
        <v>4</v>
      </c>
      <c r="D89" s="9">
        <f>'7.1'!E89</f>
        <v>1</v>
      </c>
      <c r="E89" s="10">
        <f>'7.2'!F89</f>
        <v>1</v>
      </c>
      <c r="F89" s="11">
        <f>'7.3'!F90</f>
        <v>1</v>
      </c>
      <c r="G89" s="11">
        <f>'7.4'!F90</f>
        <v>1</v>
      </c>
    </row>
    <row r="90" spans="1:7" ht="16" customHeight="1" x14ac:dyDescent="0.35">
      <c r="A90" s="34" t="s">
        <v>83</v>
      </c>
      <c r="B90" s="8">
        <f t="shared" si="2"/>
        <v>83.333333333333343</v>
      </c>
      <c r="C90" s="8">
        <f>SUM(D90:G90)</f>
        <v>5</v>
      </c>
      <c r="D90" s="9">
        <f>'7.1'!E90</f>
        <v>1</v>
      </c>
      <c r="E90" s="10">
        <f>'7.2'!F90</f>
        <v>1</v>
      </c>
      <c r="F90" s="11">
        <f>'7.3'!F91</f>
        <v>2</v>
      </c>
      <c r="G90" s="11">
        <f>'7.4'!F91</f>
        <v>1</v>
      </c>
    </row>
    <row r="91" spans="1:7" ht="16" customHeight="1" x14ac:dyDescent="0.35">
      <c r="A91" s="34" t="s">
        <v>92</v>
      </c>
      <c r="B91" s="8">
        <f t="shared" si="2"/>
        <v>25</v>
      </c>
      <c r="C91" s="8">
        <f t="shared" si="3"/>
        <v>1.5</v>
      </c>
      <c r="D91" s="9">
        <f>'7.1'!E91</f>
        <v>0.5</v>
      </c>
      <c r="E91" s="10">
        <f>'7.2'!F91</f>
        <v>1</v>
      </c>
      <c r="F91" s="11">
        <f>'7.3'!F92</f>
        <v>0</v>
      </c>
      <c r="G91" s="11">
        <f>'7.4'!F92</f>
        <v>0</v>
      </c>
    </row>
    <row r="92" spans="1:7" ht="16" customHeight="1" x14ac:dyDescent="0.35">
      <c r="A92" s="34" t="s">
        <v>93</v>
      </c>
      <c r="B92" s="8">
        <f t="shared" si="2"/>
        <v>50</v>
      </c>
      <c r="C92" s="8">
        <f t="shared" si="3"/>
        <v>3</v>
      </c>
      <c r="D92" s="9">
        <f>'7.1'!E92</f>
        <v>1</v>
      </c>
      <c r="E92" s="10">
        <f>'7.2'!F92</f>
        <v>1</v>
      </c>
      <c r="F92" s="11">
        <f>'7.3'!F93</f>
        <v>1</v>
      </c>
      <c r="G92" s="11">
        <f>'7.4'!F93</f>
        <v>0</v>
      </c>
    </row>
    <row r="93" spans="1:7" ht="16" customHeight="1" x14ac:dyDescent="0.35">
      <c r="A93" s="34" t="s">
        <v>94</v>
      </c>
      <c r="B93" s="8">
        <f t="shared" si="2"/>
        <v>50</v>
      </c>
      <c r="C93" s="8">
        <f t="shared" si="3"/>
        <v>3</v>
      </c>
      <c r="D93" s="9">
        <f>'7.1'!E93</f>
        <v>1</v>
      </c>
      <c r="E93" s="10">
        <f>'7.2'!F93</f>
        <v>1</v>
      </c>
      <c r="F93" s="11">
        <f>'7.3'!F94</f>
        <v>1</v>
      </c>
      <c r="G93" s="11">
        <f>'7.4'!F94</f>
        <v>0</v>
      </c>
    </row>
    <row r="94" spans="1:7" ht="16" customHeight="1" x14ac:dyDescent="0.35">
      <c r="A94" s="34" t="s">
        <v>95</v>
      </c>
      <c r="B94" s="8">
        <f t="shared" si="2"/>
        <v>100</v>
      </c>
      <c r="C94" s="8">
        <f t="shared" si="3"/>
        <v>6</v>
      </c>
      <c r="D94" s="9">
        <f>'7.1'!E94</f>
        <v>1</v>
      </c>
      <c r="E94" s="10">
        <f>'7.2'!F94</f>
        <v>1</v>
      </c>
      <c r="F94" s="11">
        <f>'7.3'!F95</f>
        <v>2</v>
      </c>
      <c r="G94" s="11">
        <f>'7.4'!F95</f>
        <v>2</v>
      </c>
    </row>
    <row r="95" spans="1:7" ht="16" customHeight="1" x14ac:dyDescent="0.35">
      <c r="A95" s="34" t="s">
        <v>96</v>
      </c>
      <c r="B95" s="8">
        <f t="shared" si="2"/>
        <v>33.333333333333329</v>
      </c>
      <c r="C95" s="8">
        <f t="shared" si="3"/>
        <v>2</v>
      </c>
      <c r="D95" s="9">
        <f>'7.1'!E95</f>
        <v>0</v>
      </c>
      <c r="E95" s="10">
        <f>'7.2'!F95</f>
        <v>1</v>
      </c>
      <c r="F95" s="11">
        <f>'7.3'!F96</f>
        <v>1</v>
      </c>
      <c r="G95" s="11">
        <f>'7.4'!F96</f>
        <v>0</v>
      </c>
    </row>
    <row r="96" spans="1:7" ht="16" customHeight="1" x14ac:dyDescent="0.35">
      <c r="A96" s="34" t="s">
        <v>97</v>
      </c>
      <c r="B96" s="8">
        <f t="shared" si="2"/>
        <v>83.333333333333343</v>
      </c>
      <c r="C96" s="8">
        <f t="shared" si="3"/>
        <v>5</v>
      </c>
      <c r="D96" s="9">
        <f>'7.1'!E96</f>
        <v>1</v>
      </c>
      <c r="E96" s="10">
        <f>'7.2'!F96</f>
        <v>1</v>
      </c>
      <c r="F96" s="11">
        <f>'7.3'!F97</f>
        <v>2</v>
      </c>
      <c r="G96" s="11">
        <f>'7.4'!F97</f>
        <v>1</v>
      </c>
    </row>
    <row r="97" spans="1:7" ht="16" customHeight="1" x14ac:dyDescent="0.35">
      <c r="A97" s="34" t="s">
        <v>98</v>
      </c>
      <c r="B97" s="8">
        <f t="shared" si="2"/>
        <v>83.333333333333343</v>
      </c>
      <c r="C97" s="8">
        <f t="shared" si="3"/>
        <v>5</v>
      </c>
      <c r="D97" s="9">
        <f>'7.1'!E97</f>
        <v>1</v>
      </c>
      <c r="E97" s="10">
        <f>'7.2'!F97</f>
        <v>1</v>
      </c>
      <c r="F97" s="11">
        <f>'7.3'!F98</f>
        <v>2</v>
      </c>
      <c r="G97" s="11">
        <f>'7.4'!F98</f>
        <v>1</v>
      </c>
    </row>
    <row r="98" spans="1:7" ht="16" customHeight="1" x14ac:dyDescent="0.35">
      <c r="A98" s="34" t="s">
        <v>99</v>
      </c>
      <c r="B98" s="8">
        <f t="shared" si="2"/>
        <v>33.333333333333329</v>
      </c>
      <c r="C98" s="8">
        <f t="shared" si="3"/>
        <v>2</v>
      </c>
      <c r="D98" s="9">
        <f>'7.1'!E98</f>
        <v>0</v>
      </c>
      <c r="E98" s="10">
        <f>'7.2'!F98</f>
        <v>1</v>
      </c>
      <c r="F98" s="11">
        <f>'7.3'!F99</f>
        <v>1</v>
      </c>
      <c r="G98" s="11">
        <f>'7.4'!F99</f>
        <v>0</v>
      </c>
    </row>
    <row r="99" spans="1:7" x14ac:dyDescent="0.35">
      <c r="B99" s="129"/>
      <c r="C99" s="129"/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73" fitToHeight="3" orientation="landscape" r:id="rId1"/>
  <headerFooter>
    <oddFooter>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48"/>
  <sheetViews>
    <sheetView tabSelected="1" zoomScaleNormal="100" zoomScaleSheetLayoutView="95" workbookViewId="0">
      <selection activeCell="B10" sqref="B10"/>
    </sheetView>
  </sheetViews>
  <sheetFormatPr defaultRowHeight="14.5" x14ac:dyDescent="0.35"/>
  <cols>
    <col min="1" max="1" width="4.81640625" customWidth="1"/>
    <col min="2" max="2" width="146.453125" customWidth="1"/>
    <col min="3" max="5" width="8.54296875" customWidth="1"/>
  </cols>
  <sheetData>
    <row r="1" spans="1:5" ht="21.75" customHeight="1" x14ac:dyDescent="0.35">
      <c r="A1" s="141" t="s">
        <v>257</v>
      </c>
      <c r="B1" s="141"/>
      <c r="C1" s="141"/>
      <c r="D1" s="141"/>
      <c r="E1" s="141"/>
    </row>
    <row r="2" spans="1:5" ht="28.5" customHeight="1" x14ac:dyDescent="0.35">
      <c r="A2" s="139" t="s">
        <v>100</v>
      </c>
      <c r="B2" s="142" t="s">
        <v>101</v>
      </c>
      <c r="C2" s="140" t="s">
        <v>102</v>
      </c>
      <c r="D2" s="140" t="s">
        <v>103</v>
      </c>
      <c r="E2" s="140"/>
    </row>
    <row r="3" spans="1:5" ht="15" customHeight="1" x14ac:dyDescent="0.35">
      <c r="A3" s="139"/>
      <c r="B3" s="142"/>
      <c r="C3" s="140"/>
      <c r="D3" s="122" t="s">
        <v>104</v>
      </c>
      <c r="E3" s="122" t="s">
        <v>105</v>
      </c>
    </row>
    <row r="4" spans="1:5" x14ac:dyDescent="0.35">
      <c r="A4" s="136">
        <v>7</v>
      </c>
      <c r="B4" s="123" t="s">
        <v>675</v>
      </c>
      <c r="C4" s="137">
        <v>6</v>
      </c>
      <c r="D4" s="138"/>
      <c r="E4" s="138"/>
    </row>
    <row r="5" spans="1:5" x14ac:dyDescent="0.35">
      <c r="A5" s="136"/>
      <c r="B5" s="124" t="s">
        <v>231</v>
      </c>
      <c r="C5" s="137"/>
      <c r="D5" s="138"/>
      <c r="E5" s="138"/>
    </row>
    <row r="6" spans="1:5" x14ac:dyDescent="0.35">
      <c r="A6" s="139" t="s">
        <v>106</v>
      </c>
      <c r="B6" s="123" t="s">
        <v>313</v>
      </c>
      <c r="C6" s="140"/>
      <c r="D6" s="140"/>
      <c r="E6" s="140"/>
    </row>
    <row r="7" spans="1:5" ht="23" x14ac:dyDescent="0.35">
      <c r="A7" s="139"/>
      <c r="B7" s="124" t="s">
        <v>314</v>
      </c>
      <c r="C7" s="140"/>
      <c r="D7" s="140"/>
      <c r="E7" s="140"/>
    </row>
    <row r="8" spans="1:5" ht="23" x14ac:dyDescent="0.35">
      <c r="A8" s="139"/>
      <c r="B8" s="124" t="s">
        <v>315</v>
      </c>
      <c r="C8" s="140"/>
      <c r="D8" s="140"/>
      <c r="E8" s="140"/>
    </row>
    <row r="9" spans="1:5" x14ac:dyDescent="0.35">
      <c r="A9" s="125"/>
      <c r="B9" s="126" t="s">
        <v>107</v>
      </c>
      <c r="C9" s="122">
        <v>1</v>
      </c>
      <c r="D9" s="122">
        <v>0.5</v>
      </c>
      <c r="E9" s="122"/>
    </row>
    <row r="10" spans="1:5" x14ac:dyDescent="0.35">
      <c r="A10" s="125"/>
      <c r="B10" s="126" t="s">
        <v>108</v>
      </c>
      <c r="C10" s="122">
        <v>0</v>
      </c>
      <c r="D10" s="122"/>
      <c r="E10" s="122"/>
    </row>
    <row r="11" spans="1:5" x14ac:dyDescent="0.35">
      <c r="A11" s="139" t="s">
        <v>109</v>
      </c>
      <c r="B11" s="123" t="s">
        <v>258</v>
      </c>
      <c r="C11" s="140"/>
      <c r="D11" s="140"/>
      <c r="E11" s="140"/>
    </row>
    <row r="12" spans="1:5" x14ac:dyDescent="0.35">
      <c r="A12" s="139"/>
      <c r="B12" s="124" t="s">
        <v>232</v>
      </c>
      <c r="C12" s="140"/>
      <c r="D12" s="140"/>
      <c r="E12" s="140"/>
    </row>
    <row r="13" spans="1:5" ht="34.5" x14ac:dyDescent="0.35">
      <c r="A13" s="139"/>
      <c r="B13" s="128" t="s">
        <v>656</v>
      </c>
      <c r="C13" s="140"/>
      <c r="D13" s="140"/>
      <c r="E13" s="140"/>
    </row>
    <row r="14" spans="1:5" x14ac:dyDescent="0.35">
      <c r="A14" s="139"/>
      <c r="B14" s="128" t="s">
        <v>657</v>
      </c>
      <c r="C14" s="140"/>
      <c r="D14" s="140"/>
      <c r="E14" s="140"/>
    </row>
    <row r="15" spans="1:5" ht="23" x14ac:dyDescent="0.35">
      <c r="A15" s="139"/>
      <c r="B15" s="128" t="s">
        <v>658</v>
      </c>
      <c r="C15" s="140"/>
      <c r="D15" s="140"/>
      <c r="E15" s="140"/>
    </row>
    <row r="16" spans="1:5" x14ac:dyDescent="0.35">
      <c r="A16" s="139"/>
      <c r="B16" s="124" t="s">
        <v>233</v>
      </c>
      <c r="C16" s="140"/>
      <c r="D16" s="140"/>
      <c r="E16" s="140"/>
    </row>
    <row r="17" spans="1:5" ht="23" x14ac:dyDescent="0.35">
      <c r="A17" s="139"/>
      <c r="B17" s="124" t="s">
        <v>316</v>
      </c>
      <c r="C17" s="140"/>
      <c r="D17" s="140"/>
      <c r="E17" s="140"/>
    </row>
    <row r="18" spans="1:5" x14ac:dyDescent="0.35">
      <c r="A18" s="125"/>
      <c r="B18" s="127" t="s">
        <v>110</v>
      </c>
      <c r="C18" s="122">
        <v>1</v>
      </c>
      <c r="D18" s="122">
        <v>0.5</v>
      </c>
      <c r="E18" s="122">
        <v>0.5</v>
      </c>
    </row>
    <row r="19" spans="1:5" x14ac:dyDescent="0.35">
      <c r="A19" s="125"/>
      <c r="B19" s="127" t="s">
        <v>111</v>
      </c>
      <c r="C19" s="122">
        <v>0</v>
      </c>
      <c r="D19" s="122"/>
      <c r="E19" s="122"/>
    </row>
    <row r="20" spans="1:5" ht="23" x14ac:dyDescent="0.35">
      <c r="A20" s="139" t="s">
        <v>112</v>
      </c>
      <c r="B20" s="123" t="s">
        <v>213</v>
      </c>
      <c r="C20" s="140"/>
      <c r="D20" s="140"/>
      <c r="E20" s="140"/>
    </row>
    <row r="21" spans="1:5" ht="34.5" x14ac:dyDescent="0.35">
      <c r="A21" s="139"/>
      <c r="B21" s="124" t="s">
        <v>317</v>
      </c>
      <c r="C21" s="140"/>
      <c r="D21" s="140"/>
      <c r="E21" s="140"/>
    </row>
    <row r="22" spans="1:5" ht="34.5" x14ac:dyDescent="0.35">
      <c r="A22" s="139"/>
      <c r="B22" s="124" t="s">
        <v>318</v>
      </c>
      <c r="C22" s="140"/>
      <c r="D22" s="140"/>
      <c r="E22" s="140"/>
    </row>
    <row r="23" spans="1:5" ht="23" x14ac:dyDescent="0.35">
      <c r="A23" s="139"/>
      <c r="B23" s="124" t="s">
        <v>259</v>
      </c>
      <c r="C23" s="140"/>
      <c r="D23" s="140"/>
      <c r="E23" s="140"/>
    </row>
    <row r="24" spans="1:5" x14ac:dyDescent="0.35">
      <c r="A24" s="139"/>
      <c r="B24" s="124" t="s">
        <v>319</v>
      </c>
      <c r="C24" s="140"/>
      <c r="D24" s="140"/>
      <c r="E24" s="140"/>
    </row>
    <row r="25" spans="1:5" x14ac:dyDescent="0.35">
      <c r="A25" s="139"/>
      <c r="B25" s="124" t="s">
        <v>334</v>
      </c>
      <c r="C25" s="140"/>
      <c r="D25" s="140"/>
      <c r="E25" s="140"/>
    </row>
    <row r="26" spans="1:5" x14ac:dyDescent="0.35">
      <c r="A26" s="139"/>
      <c r="B26" s="124" t="s">
        <v>335</v>
      </c>
      <c r="C26" s="140"/>
      <c r="D26" s="140"/>
      <c r="E26" s="140"/>
    </row>
    <row r="27" spans="1:5" x14ac:dyDescent="0.35">
      <c r="A27" s="139"/>
      <c r="B27" s="124" t="s">
        <v>336</v>
      </c>
      <c r="C27" s="140"/>
      <c r="D27" s="140"/>
      <c r="E27" s="140"/>
    </row>
    <row r="28" spans="1:5" x14ac:dyDescent="0.35">
      <c r="A28" s="139"/>
      <c r="B28" s="124" t="s">
        <v>337</v>
      </c>
      <c r="C28" s="140"/>
      <c r="D28" s="140"/>
      <c r="E28" s="140"/>
    </row>
    <row r="29" spans="1:5" ht="23" x14ac:dyDescent="0.35">
      <c r="A29" s="139"/>
      <c r="B29" s="124" t="s">
        <v>320</v>
      </c>
      <c r="C29" s="140"/>
      <c r="D29" s="140"/>
      <c r="E29" s="140"/>
    </row>
    <row r="30" spans="1:5" ht="23" x14ac:dyDescent="0.35">
      <c r="A30" s="139"/>
      <c r="B30" s="124" t="s">
        <v>321</v>
      </c>
      <c r="C30" s="140"/>
      <c r="D30" s="140"/>
      <c r="E30" s="140"/>
    </row>
    <row r="31" spans="1:5" x14ac:dyDescent="0.35">
      <c r="A31" s="139"/>
      <c r="B31" s="124" t="s">
        <v>235</v>
      </c>
      <c r="C31" s="140"/>
      <c r="D31" s="140"/>
      <c r="E31" s="140"/>
    </row>
    <row r="32" spans="1:5" x14ac:dyDescent="0.35">
      <c r="A32" s="125"/>
      <c r="B32" s="127" t="s">
        <v>236</v>
      </c>
      <c r="C32" s="122">
        <v>2</v>
      </c>
      <c r="D32" s="122">
        <v>0.5</v>
      </c>
      <c r="E32" s="122">
        <v>0.5</v>
      </c>
    </row>
    <row r="33" spans="1:5" x14ac:dyDescent="0.35">
      <c r="A33" s="125"/>
      <c r="B33" s="127" t="s">
        <v>237</v>
      </c>
      <c r="C33" s="122">
        <v>1</v>
      </c>
      <c r="D33" s="122">
        <v>0.5</v>
      </c>
      <c r="E33" s="122">
        <v>0.5</v>
      </c>
    </row>
    <row r="34" spans="1:5" x14ac:dyDescent="0.35">
      <c r="A34" s="125"/>
      <c r="B34" s="127" t="s">
        <v>238</v>
      </c>
      <c r="C34" s="122">
        <v>0</v>
      </c>
      <c r="D34" s="122"/>
      <c r="E34" s="122"/>
    </row>
    <row r="35" spans="1:5" ht="23" x14ac:dyDescent="0.35">
      <c r="A35" s="139" t="s">
        <v>114</v>
      </c>
      <c r="B35" s="123" t="s">
        <v>659</v>
      </c>
      <c r="C35" s="140"/>
      <c r="D35" s="140"/>
      <c r="E35" s="140"/>
    </row>
    <row r="36" spans="1:5" ht="34.5" x14ac:dyDescent="0.35">
      <c r="A36" s="139"/>
      <c r="B36" s="124" t="s">
        <v>322</v>
      </c>
      <c r="C36" s="140"/>
      <c r="D36" s="140"/>
      <c r="E36" s="140"/>
    </row>
    <row r="37" spans="1:5" ht="34.5" x14ac:dyDescent="0.35">
      <c r="A37" s="139"/>
      <c r="B37" s="124" t="s">
        <v>318</v>
      </c>
      <c r="C37" s="140"/>
      <c r="D37" s="140"/>
      <c r="E37" s="140"/>
    </row>
    <row r="38" spans="1:5" ht="23" x14ac:dyDescent="0.35">
      <c r="A38" s="139"/>
      <c r="B38" s="124" t="s">
        <v>259</v>
      </c>
      <c r="C38" s="140"/>
      <c r="D38" s="140"/>
      <c r="E38" s="140"/>
    </row>
    <row r="39" spans="1:5" x14ac:dyDescent="0.35">
      <c r="A39" s="139"/>
      <c r="B39" s="124" t="s">
        <v>234</v>
      </c>
      <c r="C39" s="140"/>
      <c r="D39" s="140"/>
      <c r="E39" s="140"/>
    </row>
    <row r="40" spans="1:5" x14ac:dyDescent="0.35">
      <c r="A40" s="139"/>
      <c r="B40" s="124" t="s">
        <v>334</v>
      </c>
      <c r="C40" s="140"/>
      <c r="D40" s="140"/>
      <c r="E40" s="140"/>
    </row>
    <row r="41" spans="1:5" x14ac:dyDescent="0.35">
      <c r="A41" s="139"/>
      <c r="B41" s="124" t="s">
        <v>338</v>
      </c>
      <c r="C41" s="140"/>
      <c r="D41" s="140"/>
      <c r="E41" s="140"/>
    </row>
    <row r="42" spans="1:5" x14ac:dyDescent="0.35">
      <c r="A42" s="139"/>
      <c r="B42" s="124" t="s">
        <v>339</v>
      </c>
      <c r="C42" s="140"/>
      <c r="D42" s="140"/>
      <c r="E42" s="140"/>
    </row>
    <row r="43" spans="1:5" ht="23" x14ac:dyDescent="0.35">
      <c r="A43" s="139"/>
      <c r="B43" s="124" t="s">
        <v>323</v>
      </c>
      <c r="C43" s="140"/>
      <c r="D43" s="140"/>
      <c r="E43" s="140"/>
    </row>
    <row r="44" spans="1:5" ht="34.5" x14ac:dyDescent="0.35">
      <c r="A44" s="139"/>
      <c r="B44" s="124" t="s">
        <v>116</v>
      </c>
      <c r="C44" s="140"/>
      <c r="D44" s="140"/>
      <c r="E44" s="140"/>
    </row>
    <row r="45" spans="1:5" x14ac:dyDescent="0.35">
      <c r="A45" s="139"/>
      <c r="B45" s="124" t="s">
        <v>235</v>
      </c>
      <c r="C45" s="140"/>
      <c r="D45" s="140"/>
      <c r="E45" s="140"/>
    </row>
    <row r="46" spans="1:5" x14ac:dyDescent="0.35">
      <c r="A46" s="125"/>
      <c r="B46" s="127" t="s">
        <v>236</v>
      </c>
      <c r="C46" s="122">
        <v>2</v>
      </c>
      <c r="D46" s="122">
        <v>0.5</v>
      </c>
      <c r="E46" s="122">
        <v>0.5</v>
      </c>
    </row>
    <row r="47" spans="1:5" x14ac:dyDescent="0.35">
      <c r="A47" s="125"/>
      <c r="B47" s="127" t="s">
        <v>237</v>
      </c>
      <c r="C47" s="122">
        <v>1</v>
      </c>
      <c r="D47" s="122">
        <v>0.5</v>
      </c>
      <c r="E47" s="122">
        <v>0.5</v>
      </c>
    </row>
    <row r="48" spans="1:5" x14ac:dyDescent="0.35">
      <c r="A48" s="125"/>
      <c r="B48" s="127" t="s">
        <v>239</v>
      </c>
      <c r="C48" s="122">
        <v>0</v>
      </c>
      <c r="D48" s="122"/>
      <c r="E48" s="122"/>
    </row>
  </sheetData>
  <mergeCells count="25">
    <mergeCell ref="A11:A17"/>
    <mergeCell ref="C11:C17"/>
    <mergeCell ref="D11:D17"/>
    <mergeCell ref="E11:E17"/>
    <mergeCell ref="A35:A45"/>
    <mergeCell ref="C35:C45"/>
    <mergeCell ref="D35:D45"/>
    <mergeCell ref="E35:E45"/>
    <mergeCell ref="A20:A31"/>
    <mergeCell ref="C20:C31"/>
    <mergeCell ref="D20:D31"/>
    <mergeCell ref="E20:E31"/>
    <mergeCell ref="A1:E1"/>
    <mergeCell ref="A2:A3"/>
    <mergeCell ref="B2:B3"/>
    <mergeCell ref="C2:C3"/>
    <mergeCell ref="D2:E2"/>
    <mergeCell ref="A4:A5"/>
    <mergeCell ref="C4:C5"/>
    <mergeCell ref="D4:D5"/>
    <mergeCell ref="E4:E5"/>
    <mergeCell ref="A6:A8"/>
    <mergeCell ref="C6:C8"/>
    <mergeCell ref="D6:D8"/>
    <mergeCell ref="E6:E8"/>
  </mergeCells>
  <pageMargins left="0.70866141732283472" right="0.70866141732283472" top="0.74803149606299213" bottom="0.74803149606299213" header="0.31496062992125984" footer="0.31496062992125984"/>
  <pageSetup paperSize="9" scale="69" fitToHeight="2" orientation="landscape" r:id="rId1"/>
  <headerFooter>
    <oddFooter>&amp;C&amp;9&amp;A&amp;R&amp;P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98"/>
  <sheetViews>
    <sheetView workbookViewId="0">
      <selection activeCell="G2" sqref="A2:XFD2"/>
    </sheetView>
  </sheetViews>
  <sheetFormatPr defaultRowHeight="14.5" x14ac:dyDescent="0.35"/>
  <cols>
    <col min="1" max="1" width="29.453125" customWidth="1"/>
    <col min="2" max="2" width="30.81640625" style="7" customWidth="1"/>
    <col min="3" max="3" width="6.54296875" customWidth="1"/>
    <col min="4" max="4" width="5.54296875" customWidth="1"/>
    <col min="5" max="5" width="6.54296875" style="23" customWidth="1"/>
    <col min="6" max="6" width="15.453125" customWidth="1"/>
    <col min="7" max="7" width="17.81640625" customWidth="1"/>
    <col min="8" max="8" width="24.81640625" customWidth="1"/>
  </cols>
  <sheetData>
    <row r="1" spans="1:8" ht="27.75" customHeight="1" x14ac:dyDescent="0.35">
      <c r="A1" s="147" t="s">
        <v>220</v>
      </c>
      <c r="B1" s="147"/>
      <c r="C1" s="147"/>
      <c r="D1" s="147"/>
      <c r="E1" s="147"/>
      <c r="F1" s="147"/>
      <c r="G1" s="148"/>
      <c r="H1" s="148"/>
    </row>
    <row r="2" spans="1:8" ht="16" customHeight="1" x14ac:dyDescent="0.35">
      <c r="A2" s="145" t="s">
        <v>653</v>
      </c>
      <c r="B2" s="146"/>
      <c r="C2" s="146"/>
      <c r="D2" s="146"/>
      <c r="E2" s="146"/>
      <c r="F2" s="146"/>
    </row>
    <row r="3" spans="1:8" ht="53.25" customHeight="1" x14ac:dyDescent="0.35">
      <c r="A3" s="157" t="s">
        <v>117</v>
      </c>
      <c r="B3" s="105" t="s">
        <v>260</v>
      </c>
      <c r="C3" s="154" t="s">
        <v>120</v>
      </c>
      <c r="D3" s="155"/>
      <c r="E3" s="156"/>
      <c r="F3" s="149" t="s">
        <v>261</v>
      </c>
      <c r="G3" s="149" t="s">
        <v>214</v>
      </c>
      <c r="H3" s="149" t="s">
        <v>305</v>
      </c>
    </row>
    <row r="4" spans="1:8" ht="16" customHeight="1" x14ac:dyDescent="0.35">
      <c r="A4" s="158"/>
      <c r="B4" s="25" t="s">
        <v>107</v>
      </c>
      <c r="C4" s="160" t="s">
        <v>102</v>
      </c>
      <c r="D4" s="143" t="s">
        <v>104</v>
      </c>
      <c r="E4" s="143" t="s">
        <v>119</v>
      </c>
      <c r="F4" s="152"/>
      <c r="G4" s="150"/>
      <c r="H4" s="152"/>
    </row>
    <row r="5" spans="1:8" ht="16" customHeight="1" x14ac:dyDescent="0.35">
      <c r="A5" s="159"/>
      <c r="B5" s="25" t="s">
        <v>108</v>
      </c>
      <c r="C5" s="161"/>
      <c r="D5" s="144"/>
      <c r="E5" s="144"/>
      <c r="F5" s="153"/>
      <c r="G5" s="151"/>
      <c r="H5" s="153"/>
    </row>
    <row r="6" spans="1:8" ht="16" customHeight="1" x14ac:dyDescent="0.35">
      <c r="A6" s="17" t="s">
        <v>7</v>
      </c>
      <c r="B6" s="24"/>
      <c r="C6" s="55"/>
      <c r="D6" s="55"/>
      <c r="E6" s="55"/>
      <c r="F6" s="18"/>
      <c r="G6" s="18"/>
      <c r="H6" s="18"/>
    </row>
    <row r="7" spans="1:8" ht="16" customHeight="1" x14ac:dyDescent="0.35">
      <c r="A7" s="13" t="s">
        <v>8</v>
      </c>
      <c r="B7" s="104" t="s">
        <v>107</v>
      </c>
      <c r="C7" s="16">
        <f>IF(B7="Да, имеется",1,0)</f>
        <v>1</v>
      </c>
      <c r="D7" s="16"/>
      <c r="E7" s="21">
        <f>C7*(1-D7)</f>
        <v>1</v>
      </c>
      <c r="F7" s="48" t="s">
        <v>262</v>
      </c>
      <c r="G7" s="35"/>
      <c r="H7" s="14" t="s">
        <v>121</v>
      </c>
    </row>
    <row r="8" spans="1:8" ht="16" customHeight="1" x14ac:dyDescent="0.35">
      <c r="A8" s="13" t="s">
        <v>9</v>
      </c>
      <c r="B8" s="104" t="s">
        <v>107</v>
      </c>
      <c r="C8" s="16">
        <f t="shared" ref="C8:C24" si="0">IF(B8="Да, имеется",1,0)</f>
        <v>1</v>
      </c>
      <c r="D8" s="16"/>
      <c r="E8" s="21">
        <f t="shared" ref="E8:E24" si="1">C8*(1-D8)</f>
        <v>1</v>
      </c>
      <c r="F8" s="16" t="s">
        <v>262</v>
      </c>
      <c r="G8" s="35"/>
      <c r="H8" s="12" t="s">
        <v>122</v>
      </c>
    </row>
    <row r="9" spans="1:8" ht="16" customHeight="1" x14ac:dyDescent="0.35">
      <c r="A9" s="13" t="s">
        <v>10</v>
      </c>
      <c r="B9" s="104" t="s">
        <v>107</v>
      </c>
      <c r="C9" s="16">
        <f t="shared" si="0"/>
        <v>1</v>
      </c>
      <c r="D9" s="16"/>
      <c r="E9" s="21">
        <f t="shared" si="1"/>
        <v>1</v>
      </c>
      <c r="F9" s="16" t="s">
        <v>262</v>
      </c>
      <c r="G9" s="35"/>
      <c r="H9" s="14" t="s">
        <v>123</v>
      </c>
    </row>
    <row r="10" spans="1:8" ht="16" customHeight="1" x14ac:dyDescent="0.35">
      <c r="A10" s="13" t="s">
        <v>11</v>
      </c>
      <c r="B10" s="104" t="s">
        <v>107</v>
      </c>
      <c r="C10" s="16">
        <f t="shared" si="0"/>
        <v>1</v>
      </c>
      <c r="D10" s="16"/>
      <c r="E10" s="21">
        <f t="shared" si="1"/>
        <v>1</v>
      </c>
      <c r="F10" s="16" t="s">
        <v>262</v>
      </c>
      <c r="G10" s="35"/>
      <c r="H10" s="14" t="s">
        <v>124</v>
      </c>
    </row>
    <row r="11" spans="1:8" ht="16" customHeight="1" x14ac:dyDescent="0.35">
      <c r="A11" s="13" t="s">
        <v>12</v>
      </c>
      <c r="B11" s="104" t="s">
        <v>107</v>
      </c>
      <c r="C11" s="16">
        <f t="shared" si="0"/>
        <v>1</v>
      </c>
      <c r="D11" s="16"/>
      <c r="E11" s="21">
        <f t="shared" si="1"/>
        <v>1</v>
      </c>
      <c r="F11" s="16" t="s">
        <v>263</v>
      </c>
      <c r="G11" s="35" t="s">
        <v>328</v>
      </c>
      <c r="H11" s="14" t="s">
        <v>125</v>
      </c>
    </row>
    <row r="12" spans="1:8" ht="16" customHeight="1" x14ac:dyDescent="0.35">
      <c r="A12" s="13" t="s">
        <v>13</v>
      </c>
      <c r="B12" s="104" t="s">
        <v>107</v>
      </c>
      <c r="C12" s="16">
        <f t="shared" si="0"/>
        <v>1</v>
      </c>
      <c r="D12" s="16"/>
      <c r="E12" s="21">
        <f t="shared" si="1"/>
        <v>1</v>
      </c>
      <c r="F12" s="16" t="s">
        <v>262</v>
      </c>
      <c r="G12" s="46"/>
      <c r="H12" s="14" t="s">
        <v>306</v>
      </c>
    </row>
    <row r="13" spans="1:8" ht="16" customHeight="1" x14ac:dyDescent="0.35">
      <c r="A13" s="13" t="s">
        <v>14</v>
      </c>
      <c r="B13" s="104" t="s">
        <v>107</v>
      </c>
      <c r="C13" s="16">
        <f t="shared" si="0"/>
        <v>1</v>
      </c>
      <c r="D13" s="16">
        <v>0.5</v>
      </c>
      <c r="E13" s="21">
        <f t="shared" si="1"/>
        <v>0.5</v>
      </c>
      <c r="F13" s="16" t="s">
        <v>262</v>
      </c>
      <c r="G13" s="35" t="s">
        <v>329</v>
      </c>
      <c r="H13" s="14" t="s">
        <v>126</v>
      </c>
    </row>
    <row r="14" spans="1:8" ht="16" customHeight="1" x14ac:dyDescent="0.35">
      <c r="A14" s="13" t="s">
        <v>15</v>
      </c>
      <c r="B14" s="104" t="s">
        <v>107</v>
      </c>
      <c r="C14" s="16">
        <f t="shared" si="0"/>
        <v>1</v>
      </c>
      <c r="D14" s="16"/>
      <c r="E14" s="21">
        <f t="shared" si="1"/>
        <v>1</v>
      </c>
      <c r="F14" s="16" t="s">
        <v>262</v>
      </c>
      <c r="G14" s="35"/>
      <c r="H14" s="14" t="s">
        <v>127</v>
      </c>
    </row>
    <row r="15" spans="1:8" ht="16" customHeight="1" x14ac:dyDescent="0.35">
      <c r="A15" s="13" t="s">
        <v>16</v>
      </c>
      <c r="B15" s="104" t="s">
        <v>107</v>
      </c>
      <c r="C15" s="16">
        <f t="shared" si="0"/>
        <v>1</v>
      </c>
      <c r="D15" s="16"/>
      <c r="E15" s="21">
        <f t="shared" si="1"/>
        <v>1</v>
      </c>
      <c r="F15" s="16" t="s">
        <v>263</v>
      </c>
      <c r="G15" s="35"/>
      <c r="H15" s="14" t="s">
        <v>264</v>
      </c>
    </row>
    <row r="16" spans="1:8" ht="16" customHeight="1" x14ac:dyDescent="0.35">
      <c r="A16" s="13" t="s">
        <v>17</v>
      </c>
      <c r="B16" s="104" t="s">
        <v>107</v>
      </c>
      <c r="C16" s="16">
        <f t="shared" si="0"/>
        <v>1</v>
      </c>
      <c r="D16" s="16"/>
      <c r="E16" s="21">
        <f t="shared" si="1"/>
        <v>1</v>
      </c>
      <c r="F16" s="16" t="s">
        <v>262</v>
      </c>
      <c r="G16" s="35"/>
      <c r="H16" s="14" t="s">
        <v>128</v>
      </c>
    </row>
    <row r="17" spans="1:9" ht="16" customHeight="1" x14ac:dyDescent="0.35">
      <c r="A17" s="13" t="s">
        <v>18</v>
      </c>
      <c r="B17" s="104" t="s">
        <v>108</v>
      </c>
      <c r="C17" s="16">
        <f t="shared" si="0"/>
        <v>0</v>
      </c>
      <c r="D17" s="16"/>
      <c r="E17" s="21">
        <f t="shared" si="1"/>
        <v>0</v>
      </c>
      <c r="F17" s="16"/>
      <c r="G17" s="35"/>
      <c r="H17" s="14" t="s">
        <v>129</v>
      </c>
    </row>
    <row r="18" spans="1:9" ht="16" customHeight="1" x14ac:dyDescent="0.35">
      <c r="A18" s="13" t="s">
        <v>19</v>
      </c>
      <c r="B18" s="104" t="s">
        <v>107</v>
      </c>
      <c r="C18" s="16">
        <f t="shared" si="0"/>
        <v>1</v>
      </c>
      <c r="D18" s="16"/>
      <c r="E18" s="21">
        <f t="shared" si="1"/>
        <v>1</v>
      </c>
      <c r="F18" s="16" t="s">
        <v>262</v>
      </c>
      <c r="G18" s="35"/>
      <c r="H18" s="14" t="s">
        <v>217</v>
      </c>
    </row>
    <row r="19" spans="1:9" ht="16" customHeight="1" x14ac:dyDescent="0.35">
      <c r="A19" s="13" t="s">
        <v>20</v>
      </c>
      <c r="B19" s="104" t="s">
        <v>107</v>
      </c>
      <c r="C19" s="16">
        <f t="shared" si="0"/>
        <v>1</v>
      </c>
      <c r="D19" s="16"/>
      <c r="E19" s="21">
        <f t="shared" si="1"/>
        <v>1</v>
      </c>
      <c r="F19" s="16" t="s">
        <v>263</v>
      </c>
      <c r="G19" s="35"/>
      <c r="H19" s="14" t="s">
        <v>130</v>
      </c>
    </row>
    <row r="20" spans="1:9" ht="16" customHeight="1" x14ac:dyDescent="0.35">
      <c r="A20" s="13" t="s">
        <v>21</v>
      </c>
      <c r="B20" s="104" t="s">
        <v>107</v>
      </c>
      <c r="C20" s="16">
        <f t="shared" si="0"/>
        <v>1</v>
      </c>
      <c r="D20" s="16"/>
      <c r="E20" s="21">
        <f t="shared" si="1"/>
        <v>1</v>
      </c>
      <c r="F20" s="16" t="s">
        <v>262</v>
      </c>
      <c r="G20" s="35"/>
      <c r="H20" s="14" t="s">
        <v>131</v>
      </c>
    </row>
    <row r="21" spans="1:9" ht="16" customHeight="1" x14ac:dyDescent="0.35">
      <c r="A21" s="13" t="s">
        <v>22</v>
      </c>
      <c r="B21" s="104" t="s">
        <v>108</v>
      </c>
      <c r="C21" s="16">
        <f t="shared" si="0"/>
        <v>0</v>
      </c>
      <c r="D21" s="16"/>
      <c r="E21" s="21">
        <f t="shared" si="1"/>
        <v>0</v>
      </c>
      <c r="F21" s="16"/>
      <c r="G21" s="56"/>
      <c r="H21" s="57" t="s">
        <v>307</v>
      </c>
      <c r="I21" s="49"/>
    </row>
    <row r="22" spans="1:9" ht="16" customHeight="1" x14ac:dyDescent="0.35">
      <c r="A22" s="13" t="s">
        <v>23</v>
      </c>
      <c r="B22" s="104" t="s">
        <v>107</v>
      </c>
      <c r="C22" s="16">
        <f t="shared" si="0"/>
        <v>1</v>
      </c>
      <c r="D22" s="16"/>
      <c r="E22" s="21">
        <f t="shared" si="1"/>
        <v>1</v>
      </c>
      <c r="F22" s="16" t="s">
        <v>262</v>
      </c>
      <c r="G22" s="35"/>
      <c r="H22" s="14" t="s">
        <v>132</v>
      </c>
    </row>
    <row r="23" spans="1:9" ht="16" customHeight="1" x14ac:dyDescent="0.35">
      <c r="A23" s="13" t="s">
        <v>24</v>
      </c>
      <c r="B23" s="104" t="s">
        <v>107</v>
      </c>
      <c r="C23" s="16">
        <f t="shared" si="0"/>
        <v>1</v>
      </c>
      <c r="D23" s="16"/>
      <c r="E23" s="21">
        <f t="shared" si="1"/>
        <v>1</v>
      </c>
      <c r="F23" s="16" t="s">
        <v>262</v>
      </c>
      <c r="G23" s="35"/>
      <c r="H23" s="15" t="s">
        <v>249</v>
      </c>
      <c r="I23" s="38"/>
    </row>
    <row r="24" spans="1:9" ht="16" customHeight="1" x14ac:dyDescent="0.35">
      <c r="A24" s="13" t="s">
        <v>25</v>
      </c>
      <c r="B24" s="104" t="s">
        <v>107</v>
      </c>
      <c r="C24" s="16">
        <f t="shared" si="0"/>
        <v>1</v>
      </c>
      <c r="D24" s="16"/>
      <c r="E24" s="21">
        <f t="shared" si="1"/>
        <v>1</v>
      </c>
      <c r="F24" s="16" t="s">
        <v>262</v>
      </c>
      <c r="G24" s="35" t="s">
        <v>333</v>
      </c>
      <c r="H24" s="14" t="s">
        <v>240</v>
      </c>
      <c r="I24" s="50"/>
    </row>
    <row r="25" spans="1:9" ht="16" customHeight="1" x14ac:dyDescent="0.35">
      <c r="A25" s="17" t="s">
        <v>26</v>
      </c>
      <c r="B25" s="24"/>
      <c r="C25" s="19"/>
      <c r="D25" s="19"/>
      <c r="E25" s="22"/>
      <c r="F25" s="22"/>
      <c r="G25" s="36"/>
      <c r="H25" s="20"/>
    </row>
    <row r="26" spans="1:9" ht="16" customHeight="1" x14ac:dyDescent="0.35">
      <c r="A26" s="13" t="s">
        <v>27</v>
      </c>
      <c r="B26" s="104" t="s">
        <v>107</v>
      </c>
      <c r="C26" s="16">
        <f t="shared" ref="C26:C36" si="2">IF(B26="Да, имеется",1,0)</f>
        <v>1</v>
      </c>
      <c r="D26" s="16"/>
      <c r="E26" s="21">
        <f t="shared" ref="E26:E36" si="3">C26*(1-D26)</f>
        <v>1</v>
      </c>
      <c r="F26" s="16" t="s">
        <v>262</v>
      </c>
      <c r="G26" s="35"/>
      <c r="H26" s="57" t="s">
        <v>308</v>
      </c>
    </row>
    <row r="27" spans="1:9" ht="16" customHeight="1" x14ac:dyDescent="0.35">
      <c r="A27" s="13" t="s">
        <v>28</v>
      </c>
      <c r="B27" s="104" t="s">
        <v>107</v>
      </c>
      <c r="C27" s="16">
        <f t="shared" si="2"/>
        <v>1</v>
      </c>
      <c r="D27" s="16"/>
      <c r="E27" s="21">
        <f t="shared" si="3"/>
        <v>1</v>
      </c>
      <c r="F27" s="16" t="s">
        <v>262</v>
      </c>
      <c r="G27" s="35"/>
      <c r="H27" s="14" t="s">
        <v>303</v>
      </c>
    </row>
    <row r="28" spans="1:9" ht="16" customHeight="1" x14ac:dyDescent="0.35">
      <c r="A28" s="13" t="s">
        <v>29</v>
      </c>
      <c r="B28" s="104" t="s">
        <v>107</v>
      </c>
      <c r="C28" s="16">
        <f t="shared" si="2"/>
        <v>1</v>
      </c>
      <c r="D28" s="16"/>
      <c r="E28" s="21">
        <f t="shared" si="3"/>
        <v>1</v>
      </c>
      <c r="F28" s="16" t="s">
        <v>263</v>
      </c>
      <c r="G28" s="35"/>
      <c r="H28" s="14" t="s">
        <v>265</v>
      </c>
    </row>
    <row r="29" spans="1:9" ht="16" customHeight="1" x14ac:dyDescent="0.35">
      <c r="A29" s="13" t="s">
        <v>30</v>
      </c>
      <c r="B29" s="104" t="s">
        <v>107</v>
      </c>
      <c r="C29" s="16">
        <f t="shared" si="2"/>
        <v>1</v>
      </c>
      <c r="D29" s="16"/>
      <c r="E29" s="21">
        <f t="shared" si="3"/>
        <v>1</v>
      </c>
      <c r="F29" s="16" t="s">
        <v>263</v>
      </c>
      <c r="G29" s="35" t="s">
        <v>326</v>
      </c>
      <c r="H29" s="14" t="s">
        <v>266</v>
      </c>
      <c r="I29" s="50"/>
    </row>
    <row r="30" spans="1:9" ht="16" customHeight="1" x14ac:dyDescent="0.35">
      <c r="A30" s="13" t="s">
        <v>31</v>
      </c>
      <c r="B30" s="104" t="s">
        <v>107</v>
      </c>
      <c r="C30" s="16">
        <f t="shared" si="2"/>
        <v>1</v>
      </c>
      <c r="D30" s="16"/>
      <c r="E30" s="21">
        <f t="shared" si="3"/>
        <v>1</v>
      </c>
      <c r="F30" s="16" t="s">
        <v>262</v>
      </c>
      <c r="G30" s="35"/>
      <c r="H30" s="14" t="s">
        <v>133</v>
      </c>
    </row>
    <row r="31" spans="1:9" ht="16" customHeight="1" x14ac:dyDescent="0.35">
      <c r="A31" s="13" t="s">
        <v>32</v>
      </c>
      <c r="B31" s="104" t="s">
        <v>107</v>
      </c>
      <c r="C31" s="16">
        <f t="shared" si="2"/>
        <v>1</v>
      </c>
      <c r="D31" s="16"/>
      <c r="E31" s="21">
        <f t="shared" si="3"/>
        <v>1</v>
      </c>
      <c r="F31" s="16" t="s">
        <v>262</v>
      </c>
      <c r="G31" s="35"/>
      <c r="H31" s="14" t="s">
        <v>241</v>
      </c>
      <c r="I31" s="38"/>
    </row>
    <row r="32" spans="1:9" ht="16" customHeight="1" x14ac:dyDescent="0.35">
      <c r="A32" s="13" t="s">
        <v>33</v>
      </c>
      <c r="B32" s="104" t="s">
        <v>107</v>
      </c>
      <c r="C32" s="16">
        <f t="shared" si="2"/>
        <v>1</v>
      </c>
      <c r="D32" s="16"/>
      <c r="E32" s="21">
        <f t="shared" si="3"/>
        <v>1</v>
      </c>
      <c r="F32" s="16" t="s">
        <v>262</v>
      </c>
      <c r="G32" s="35"/>
      <c r="H32" s="14" t="s">
        <v>134</v>
      </c>
    </row>
    <row r="33" spans="1:9" ht="16" customHeight="1" x14ac:dyDescent="0.35">
      <c r="A33" s="13" t="s">
        <v>34</v>
      </c>
      <c r="B33" s="104" t="s">
        <v>107</v>
      </c>
      <c r="C33" s="16">
        <f t="shared" si="2"/>
        <v>1</v>
      </c>
      <c r="D33" s="16"/>
      <c r="E33" s="21">
        <f t="shared" si="3"/>
        <v>1</v>
      </c>
      <c r="F33" s="16" t="s">
        <v>262</v>
      </c>
      <c r="G33" s="35"/>
      <c r="H33" s="14" t="s">
        <v>135</v>
      </c>
    </row>
    <row r="34" spans="1:9" ht="16" customHeight="1" x14ac:dyDescent="0.35">
      <c r="A34" s="13" t="s">
        <v>35</v>
      </c>
      <c r="B34" s="104" t="s">
        <v>108</v>
      </c>
      <c r="C34" s="16">
        <f t="shared" si="2"/>
        <v>0</v>
      </c>
      <c r="D34" s="16"/>
      <c r="E34" s="21">
        <f t="shared" si="3"/>
        <v>0</v>
      </c>
      <c r="F34" s="16"/>
      <c r="G34" s="35"/>
      <c r="H34" s="14" t="s">
        <v>218</v>
      </c>
    </row>
    <row r="35" spans="1:9" ht="16" customHeight="1" x14ac:dyDescent="0.35">
      <c r="A35" s="13" t="s">
        <v>36</v>
      </c>
      <c r="B35" s="104" t="s">
        <v>107</v>
      </c>
      <c r="C35" s="16">
        <f t="shared" si="2"/>
        <v>1</v>
      </c>
      <c r="D35" s="16"/>
      <c r="E35" s="21">
        <f t="shared" si="3"/>
        <v>1</v>
      </c>
      <c r="F35" s="16" t="s">
        <v>263</v>
      </c>
      <c r="G35" s="35"/>
      <c r="H35" s="14" t="s">
        <v>267</v>
      </c>
    </row>
    <row r="36" spans="1:9" ht="16" customHeight="1" x14ac:dyDescent="0.35">
      <c r="A36" s="13" t="s">
        <v>37</v>
      </c>
      <c r="B36" s="104" t="s">
        <v>107</v>
      </c>
      <c r="C36" s="16">
        <f t="shared" si="2"/>
        <v>1</v>
      </c>
      <c r="D36" s="16"/>
      <c r="E36" s="21">
        <f t="shared" si="3"/>
        <v>1</v>
      </c>
      <c r="F36" s="16" t="s">
        <v>262</v>
      </c>
      <c r="G36" s="35"/>
      <c r="H36" s="14" t="s">
        <v>136</v>
      </c>
    </row>
    <row r="37" spans="1:9" ht="16" customHeight="1" x14ac:dyDescent="0.35">
      <c r="A37" s="17" t="s">
        <v>38</v>
      </c>
      <c r="B37" s="24"/>
      <c r="C37" s="19"/>
      <c r="D37" s="19"/>
      <c r="E37" s="22"/>
      <c r="F37" s="22"/>
      <c r="G37" s="36"/>
      <c r="H37" s="20"/>
    </row>
    <row r="38" spans="1:9" ht="16" customHeight="1" x14ac:dyDescent="0.35">
      <c r="A38" s="13" t="s">
        <v>39</v>
      </c>
      <c r="B38" s="104" t="s">
        <v>107</v>
      </c>
      <c r="C38" s="16">
        <f t="shared" ref="C38:C98" si="4">IF(B38="Да, имеется",1,0)</f>
        <v>1</v>
      </c>
      <c r="D38" s="16"/>
      <c r="E38" s="21">
        <f t="shared" ref="E38:E45" si="5">C38*(1-D38)</f>
        <v>1</v>
      </c>
      <c r="F38" s="16" t="s">
        <v>262</v>
      </c>
      <c r="G38" s="35"/>
      <c r="H38" s="14" t="s">
        <v>137</v>
      </c>
    </row>
    <row r="39" spans="1:9" ht="16" customHeight="1" x14ac:dyDescent="0.35">
      <c r="A39" s="13" t="s">
        <v>40</v>
      </c>
      <c r="B39" s="47" t="s">
        <v>108</v>
      </c>
      <c r="C39" s="16">
        <f t="shared" si="4"/>
        <v>0</v>
      </c>
      <c r="D39" s="16"/>
      <c r="E39" s="21">
        <f t="shared" si="5"/>
        <v>0</v>
      </c>
      <c r="F39" s="16"/>
      <c r="G39" s="35" t="s">
        <v>325</v>
      </c>
      <c r="H39" s="14" t="s">
        <v>138</v>
      </c>
    </row>
    <row r="40" spans="1:9" ht="16" customHeight="1" x14ac:dyDescent="0.35">
      <c r="A40" s="13" t="s">
        <v>41</v>
      </c>
      <c r="B40" s="104" t="s">
        <v>107</v>
      </c>
      <c r="C40" s="16">
        <f t="shared" si="4"/>
        <v>1</v>
      </c>
      <c r="D40" s="16"/>
      <c r="E40" s="21">
        <f t="shared" si="5"/>
        <v>1</v>
      </c>
      <c r="F40" s="16" t="s">
        <v>262</v>
      </c>
      <c r="G40" s="35"/>
      <c r="H40" s="14" t="s">
        <v>268</v>
      </c>
      <c r="I40" s="49"/>
    </row>
    <row r="41" spans="1:9" ht="16" customHeight="1" x14ac:dyDescent="0.35">
      <c r="A41" s="13" t="s">
        <v>42</v>
      </c>
      <c r="B41" s="104" t="s">
        <v>107</v>
      </c>
      <c r="C41" s="16">
        <f t="shared" si="4"/>
        <v>1</v>
      </c>
      <c r="D41" s="16"/>
      <c r="E41" s="21">
        <f t="shared" si="5"/>
        <v>1</v>
      </c>
      <c r="F41" s="16" t="s">
        <v>262</v>
      </c>
      <c r="G41" s="35" t="s">
        <v>309</v>
      </c>
      <c r="H41" s="14" t="s">
        <v>269</v>
      </c>
      <c r="I41" s="49"/>
    </row>
    <row r="42" spans="1:9" ht="16" customHeight="1" x14ac:dyDescent="0.35">
      <c r="A42" s="13" t="s">
        <v>43</v>
      </c>
      <c r="B42" s="104" t="s">
        <v>107</v>
      </c>
      <c r="C42" s="16">
        <f t="shared" si="4"/>
        <v>1</v>
      </c>
      <c r="D42" s="16"/>
      <c r="E42" s="21">
        <f t="shared" si="5"/>
        <v>1</v>
      </c>
      <c r="F42" s="16" t="s">
        <v>262</v>
      </c>
      <c r="G42" s="35"/>
      <c r="H42" s="14" t="s">
        <v>139</v>
      </c>
    </row>
    <row r="43" spans="1:9" ht="16" customHeight="1" x14ac:dyDescent="0.35">
      <c r="A43" s="13" t="s">
        <v>44</v>
      </c>
      <c r="B43" s="104" t="s">
        <v>108</v>
      </c>
      <c r="C43" s="16">
        <f t="shared" si="4"/>
        <v>0</v>
      </c>
      <c r="D43" s="16"/>
      <c r="E43" s="21">
        <f t="shared" si="5"/>
        <v>0</v>
      </c>
      <c r="F43" s="16"/>
      <c r="G43" s="35"/>
      <c r="H43" s="14" t="s">
        <v>304</v>
      </c>
      <c r="I43" s="52"/>
    </row>
    <row r="44" spans="1:9" ht="16" customHeight="1" x14ac:dyDescent="0.35">
      <c r="A44" s="13" t="s">
        <v>45</v>
      </c>
      <c r="B44" s="104" t="s">
        <v>107</v>
      </c>
      <c r="C44" s="16">
        <f t="shared" si="4"/>
        <v>1</v>
      </c>
      <c r="D44" s="16"/>
      <c r="E44" s="21">
        <f t="shared" si="5"/>
        <v>1</v>
      </c>
      <c r="F44" s="16" t="s">
        <v>262</v>
      </c>
      <c r="G44" s="46"/>
      <c r="H44" s="14" t="s">
        <v>244</v>
      </c>
      <c r="I44" s="50"/>
    </row>
    <row r="45" spans="1:9" ht="16" customHeight="1" x14ac:dyDescent="0.35">
      <c r="A45" s="13" t="s">
        <v>118</v>
      </c>
      <c r="B45" s="104" t="s">
        <v>108</v>
      </c>
      <c r="C45" s="16">
        <f t="shared" si="4"/>
        <v>0</v>
      </c>
      <c r="D45" s="16"/>
      <c r="E45" s="21">
        <f t="shared" si="5"/>
        <v>0</v>
      </c>
      <c r="F45" s="16"/>
      <c r="G45" s="56"/>
      <c r="H45" s="14" t="s">
        <v>245</v>
      </c>
      <c r="I45" s="49"/>
    </row>
    <row r="46" spans="1:9" ht="16" customHeight="1" x14ac:dyDescent="0.35">
      <c r="A46" s="17" t="s">
        <v>47</v>
      </c>
      <c r="B46" s="24"/>
      <c r="C46" s="19"/>
      <c r="D46" s="19"/>
      <c r="E46" s="22"/>
      <c r="F46" s="22"/>
      <c r="G46" s="36"/>
      <c r="H46" s="20"/>
    </row>
    <row r="47" spans="1:9" ht="16" customHeight="1" x14ac:dyDescent="0.35">
      <c r="A47" s="13" t="s">
        <v>48</v>
      </c>
      <c r="B47" s="104" t="s">
        <v>107</v>
      </c>
      <c r="C47" s="16">
        <f t="shared" si="4"/>
        <v>1</v>
      </c>
      <c r="D47" s="16"/>
      <c r="E47" s="21">
        <f t="shared" ref="E47:E53" si="6">C47*(1-D47)</f>
        <v>1</v>
      </c>
      <c r="F47" s="16" t="s">
        <v>262</v>
      </c>
      <c r="G47" s="35"/>
      <c r="H47" s="14" t="s">
        <v>140</v>
      </c>
    </row>
    <row r="48" spans="1:9" ht="16" customHeight="1" x14ac:dyDescent="0.35">
      <c r="A48" s="13" t="s">
        <v>49</v>
      </c>
      <c r="B48" s="104" t="s">
        <v>107</v>
      </c>
      <c r="C48" s="16">
        <f t="shared" si="4"/>
        <v>1</v>
      </c>
      <c r="D48" s="16"/>
      <c r="E48" s="21">
        <f t="shared" si="6"/>
        <v>1</v>
      </c>
      <c r="F48" s="16" t="s">
        <v>262</v>
      </c>
      <c r="G48" s="35"/>
      <c r="H48" s="14" t="s">
        <v>141</v>
      </c>
      <c r="I48" s="49"/>
    </row>
    <row r="49" spans="1:9" ht="16" customHeight="1" x14ac:dyDescent="0.35">
      <c r="A49" s="13" t="s">
        <v>50</v>
      </c>
      <c r="B49" s="104" t="s">
        <v>107</v>
      </c>
      <c r="C49" s="16">
        <f t="shared" si="4"/>
        <v>1</v>
      </c>
      <c r="D49" s="16"/>
      <c r="E49" s="21">
        <f t="shared" si="6"/>
        <v>1</v>
      </c>
      <c r="F49" s="16" t="s">
        <v>263</v>
      </c>
      <c r="G49" s="46" t="s">
        <v>327</v>
      </c>
      <c r="H49" s="14" t="s">
        <v>270</v>
      </c>
    </row>
    <row r="50" spans="1:9" ht="16" customHeight="1" x14ac:dyDescent="0.35">
      <c r="A50" s="13" t="s">
        <v>51</v>
      </c>
      <c r="B50" s="104" t="s">
        <v>107</v>
      </c>
      <c r="C50" s="16">
        <f t="shared" si="4"/>
        <v>1</v>
      </c>
      <c r="D50" s="16"/>
      <c r="E50" s="21">
        <f t="shared" si="6"/>
        <v>1</v>
      </c>
      <c r="F50" s="16" t="s">
        <v>262</v>
      </c>
      <c r="G50" s="35"/>
      <c r="H50" s="14" t="s">
        <v>142</v>
      </c>
    </row>
    <row r="51" spans="1:9" ht="16" customHeight="1" x14ac:dyDescent="0.35">
      <c r="A51" s="13" t="s">
        <v>52</v>
      </c>
      <c r="B51" s="104" t="s">
        <v>108</v>
      </c>
      <c r="C51" s="16">
        <f t="shared" si="4"/>
        <v>0</v>
      </c>
      <c r="D51" s="16"/>
      <c r="E51" s="21">
        <f t="shared" si="6"/>
        <v>0</v>
      </c>
      <c r="F51" s="16"/>
      <c r="G51" s="35"/>
      <c r="H51" s="14" t="s">
        <v>271</v>
      </c>
    </row>
    <row r="52" spans="1:9" ht="16" customHeight="1" x14ac:dyDescent="0.35">
      <c r="A52" s="13" t="s">
        <v>53</v>
      </c>
      <c r="B52" s="104" t="s">
        <v>107</v>
      </c>
      <c r="C52" s="16">
        <f t="shared" si="4"/>
        <v>1</v>
      </c>
      <c r="D52" s="16">
        <v>0.5</v>
      </c>
      <c r="E52" s="21">
        <f t="shared" si="6"/>
        <v>0.5</v>
      </c>
      <c r="F52" s="16" t="s">
        <v>262</v>
      </c>
      <c r="G52" s="35" t="s">
        <v>329</v>
      </c>
      <c r="H52" s="14" t="s">
        <v>242</v>
      </c>
    </row>
    <row r="53" spans="1:9" ht="16" customHeight="1" x14ac:dyDescent="0.35">
      <c r="A53" s="13" t="s">
        <v>54</v>
      </c>
      <c r="B53" s="104" t="s">
        <v>107</v>
      </c>
      <c r="C53" s="16">
        <f t="shared" si="4"/>
        <v>1</v>
      </c>
      <c r="D53" s="16"/>
      <c r="E53" s="21">
        <f t="shared" si="6"/>
        <v>1</v>
      </c>
      <c r="F53" s="16" t="s">
        <v>262</v>
      </c>
      <c r="G53" s="35"/>
      <c r="H53" s="14" t="s">
        <v>243</v>
      </c>
    </row>
    <row r="54" spans="1:9" ht="16" customHeight="1" x14ac:dyDescent="0.35">
      <c r="A54" s="17" t="s">
        <v>55</v>
      </c>
      <c r="B54" s="24"/>
      <c r="C54" s="19"/>
      <c r="D54" s="19"/>
      <c r="E54" s="22"/>
      <c r="F54" s="22"/>
      <c r="G54" s="36"/>
      <c r="H54" s="20"/>
    </row>
    <row r="55" spans="1:9" ht="16" customHeight="1" x14ac:dyDescent="0.35">
      <c r="A55" s="13" t="s">
        <v>56</v>
      </c>
      <c r="B55" s="104" t="s">
        <v>107</v>
      </c>
      <c r="C55" s="16">
        <f t="shared" si="4"/>
        <v>1</v>
      </c>
      <c r="D55" s="16"/>
      <c r="E55" s="21">
        <f t="shared" ref="E55:E98" si="7">C55*(1-D55)</f>
        <v>1</v>
      </c>
      <c r="F55" s="16" t="s">
        <v>262</v>
      </c>
      <c r="G55" s="35"/>
      <c r="H55" s="14" t="s">
        <v>143</v>
      </c>
    </row>
    <row r="56" spans="1:9" ht="16" customHeight="1" x14ac:dyDescent="0.35">
      <c r="A56" s="13" t="s">
        <v>57</v>
      </c>
      <c r="B56" s="104" t="s">
        <v>107</v>
      </c>
      <c r="C56" s="16">
        <f t="shared" si="4"/>
        <v>1</v>
      </c>
      <c r="D56" s="16"/>
      <c r="E56" s="21">
        <f t="shared" si="7"/>
        <v>1</v>
      </c>
      <c r="F56" s="16" t="s">
        <v>262</v>
      </c>
      <c r="G56" s="35"/>
      <c r="H56" s="14" t="s">
        <v>144</v>
      </c>
    </row>
    <row r="57" spans="1:9" ht="16" customHeight="1" x14ac:dyDescent="0.35">
      <c r="A57" s="13" t="s">
        <v>58</v>
      </c>
      <c r="B57" s="104" t="s">
        <v>108</v>
      </c>
      <c r="C57" s="16">
        <f t="shared" si="4"/>
        <v>0</v>
      </c>
      <c r="D57" s="16"/>
      <c r="E57" s="21">
        <f t="shared" si="7"/>
        <v>0</v>
      </c>
      <c r="F57" s="16"/>
      <c r="G57" s="35"/>
      <c r="H57" s="14" t="s">
        <v>272</v>
      </c>
    </row>
    <row r="58" spans="1:9" ht="16" customHeight="1" x14ac:dyDescent="0.35">
      <c r="A58" s="13" t="s">
        <v>59</v>
      </c>
      <c r="B58" s="104" t="s">
        <v>107</v>
      </c>
      <c r="C58" s="16">
        <f t="shared" si="4"/>
        <v>1</v>
      </c>
      <c r="D58" s="16"/>
      <c r="E58" s="21">
        <f t="shared" si="7"/>
        <v>1</v>
      </c>
      <c r="F58" s="16" t="s">
        <v>262</v>
      </c>
      <c r="G58" s="35"/>
      <c r="H58" s="14" t="s">
        <v>145</v>
      </c>
    </row>
    <row r="59" spans="1:9" ht="16" customHeight="1" x14ac:dyDescent="0.35">
      <c r="A59" s="13" t="s">
        <v>60</v>
      </c>
      <c r="B59" s="104" t="s">
        <v>107</v>
      </c>
      <c r="C59" s="16">
        <f t="shared" si="4"/>
        <v>1</v>
      </c>
      <c r="D59" s="16"/>
      <c r="E59" s="21">
        <f t="shared" si="7"/>
        <v>1</v>
      </c>
      <c r="F59" s="16" t="s">
        <v>262</v>
      </c>
      <c r="G59" s="35"/>
      <c r="H59" s="14" t="s">
        <v>146</v>
      </c>
    </row>
    <row r="60" spans="1:9" ht="16" customHeight="1" x14ac:dyDescent="0.35">
      <c r="A60" s="13" t="s">
        <v>61</v>
      </c>
      <c r="B60" s="104" t="s">
        <v>107</v>
      </c>
      <c r="C60" s="16">
        <f t="shared" si="4"/>
        <v>1</v>
      </c>
      <c r="D60" s="16"/>
      <c r="E60" s="21">
        <f t="shared" si="7"/>
        <v>1</v>
      </c>
      <c r="F60" s="16" t="s">
        <v>262</v>
      </c>
      <c r="G60" s="35"/>
      <c r="H60" s="14" t="s">
        <v>147</v>
      </c>
    </row>
    <row r="61" spans="1:9" ht="16" customHeight="1" x14ac:dyDescent="0.35">
      <c r="A61" s="13" t="s">
        <v>62</v>
      </c>
      <c r="B61" s="104" t="s">
        <v>108</v>
      </c>
      <c r="C61" s="16">
        <f t="shared" si="4"/>
        <v>0</v>
      </c>
      <c r="D61" s="16"/>
      <c r="E61" s="21">
        <f t="shared" si="7"/>
        <v>0</v>
      </c>
      <c r="F61" s="16"/>
      <c r="G61" s="56"/>
      <c r="H61" s="14" t="s">
        <v>273</v>
      </c>
      <c r="I61" s="49"/>
    </row>
    <row r="62" spans="1:9" ht="16" customHeight="1" x14ac:dyDescent="0.35">
      <c r="A62" s="13" t="s">
        <v>63</v>
      </c>
      <c r="B62" s="104" t="s">
        <v>107</v>
      </c>
      <c r="C62" s="16">
        <f t="shared" si="4"/>
        <v>1</v>
      </c>
      <c r="D62" s="16"/>
      <c r="E62" s="21">
        <f t="shared" si="7"/>
        <v>1</v>
      </c>
      <c r="F62" s="16" t="s">
        <v>262</v>
      </c>
      <c r="G62" s="35"/>
      <c r="H62" s="14" t="s">
        <v>148</v>
      </c>
    </row>
    <row r="63" spans="1:9" ht="16" customHeight="1" x14ac:dyDescent="0.35">
      <c r="A63" s="13" t="s">
        <v>64</v>
      </c>
      <c r="B63" s="104" t="s">
        <v>107</v>
      </c>
      <c r="C63" s="16">
        <f t="shared" si="4"/>
        <v>1</v>
      </c>
      <c r="D63" s="16"/>
      <c r="E63" s="21">
        <f t="shared" si="7"/>
        <v>1</v>
      </c>
      <c r="F63" s="16" t="s">
        <v>262</v>
      </c>
      <c r="G63" s="35"/>
      <c r="H63" s="14" t="s">
        <v>149</v>
      </c>
    </row>
    <row r="64" spans="1:9" ht="16" customHeight="1" x14ac:dyDescent="0.35">
      <c r="A64" s="13" t="s">
        <v>65</v>
      </c>
      <c r="B64" s="104" t="s">
        <v>107</v>
      </c>
      <c r="C64" s="16">
        <f t="shared" si="4"/>
        <v>1</v>
      </c>
      <c r="D64" s="16"/>
      <c r="E64" s="21">
        <f t="shared" si="7"/>
        <v>1</v>
      </c>
      <c r="F64" s="16" t="s">
        <v>262</v>
      </c>
      <c r="G64" s="35"/>
      <c r="H64" s="14" t="s">
        <v>150</v>
      </c>
    </row>
    <row r="65" spans="1:9" ht="16" customHeight="1" x14ac:dyDescent="0.35">
      <c r="A65" s="13" t="s">
        <v>66</v>
      </c>
      <c r="B65" s="104" t="s">
        <v>107</v>
      </c>
      <c r="C65" s="16">
        <f t="shared" si="4"/>
        <v>1</v>
      </c>
      <c r="D65" s="16"/>
      <c r="E65" s="21">
        <f t="shared" si="7"/>
        <v>1</v>
      </c>
      <c r="F65" s="16" t="s">
        <v>262</v>
      </c>
      <c r="G65" s="35"/>
      <c r="H65" s="14" t="s">
        <v>151</v>
      </c>
      <c r="I65" s="52"/>
    </row>
    <row r="66" spans="1:9" ht="16" customHeight="1" x14ac:dyDescent="0.35">
      <c r="A66" s="13" t="s">
        <v>67</v>
      </c>
      <c r="B66" s="104" t="s">
        <v>108</v>
      </c>
      <c r="C66" s="16">
        <f t="shared" si="4"/>
        <v>0</v>
      </c>
      <c r="D66" s="16"/>
      <c r="E66" s="21">
        <f t="shared" si="7"/>
        <v>0</v>
      </c>
      <c r="F66" s="16"/>
      <c r="G66" s="35"/>
      <c r="H66" s="14" t="s">
        <v>152</v>
      </c>
    </row>
    <row r="67" spans="1:9" ht="16" customHeight="1" x14ac:dyDescent="0.35">
      <c r="A67" s="13" t="s">
        <v>68</v>
      </c>
      <c r="B67" s="104" t="s">
        <v>107</v>
      </c>
      <c r="C67" s="16">
        <f t="shared" si="4"/>
        <v>1</v>
      </c>
      <c r="D67" s="16"/>
      <c r="E67" s="21">
        <f t="shared" si="7"/>
        <v>1</v>
      </c>
      <c r="F67" s="16" t="s">
        <v>262</v>
      </c>
      <c r="G67" s="35"/>
      <c r="H67" s="115" t="s">
        <v>521</v>
      </c>
    </row>
    <row r="68" spans="1:9" ht="16" customHeight="1" x14ac:dyDescent="0.35">
      <c r="A68" s="13" t="s">
        <v>69</v>
      </c>
      <c r="B68" s="104" t="s">
        <v>107</v>
      </c>
      <c r="C68" s="16">
        <f t="shared" si="4"/>
        <v>1</v>
      </c>
      <c r="D68" s="16"/>
      <c r="E68" s="21">
        <f t="shared" si="7"/>
        <v>1</v>
      </c>
      <c r="F68" s="16" t="s">
        <v>263</v>
      </c>
      <c r="G68" s="46" t="s">
        <v>326</v>
      </c>
      <c r="H68" s="14" t="s">
        <v>246</v>
      </c>
    </row>
    <row r="69" spans="1:9" ht="16" customHeight="1" x14ac:dyDescent="0.35">
      <c r="A69" s="17" t="s">
        <v>70</v>
      </c>
      <c r="B69" s="24"/>
      <c r="C69" s="19"/>
      <c r="D69" s="19"/>
      <c r="E69" s="22"/>
      <c r="F69" s="22"/>
      <c r="G69" s="36"/>
      <c r="H69" s="20"/>
    </row>
    <row r="70" spans="1:9" ht="16" customHeight="1" x14ac:dyDescent="0.35">
      <c r="A70" s="13" t="s">
        <v>71</v>
      </c>
      <c r="B70" s="104" t="s">
        <v>108</v>
      </c>
      <c r="C70" s="16">
        <f t="shared" si="4"/>
        <v>0</v>
      </c>
      <c r="D70" s="16"/>
      <c r="E70" s="21">
        <f t="shared" si="7"/>
        <v>0</v>
      </c>
      <c r="F70" s="16"/>
      <c r="G70" s="35"/>
      <c r="H70" s="14" t="s">
        <v>153</v>
      </c>
    </row>
    <row r="71" spans="1:9" ht="16" customHeight="1" x14ac:dyDescent="0.35">
      <c r="A71" s="13" t="s">
        <v>72</v>
      </c>
      <c r="B71" s="104" t="s">
        <v>107</v>
      </c>
      <c r="C71" s="16">
        <f t="shared" si="4"/>
        <v>1</v>
      </c>
      <c r="D71" s="16"/>
      <c r="E71" s="21">
        <f t="shared" si="7"/>
        <v>1</v>
      </c>
      <c r="F71" s="16" t="s">
        <v>262</v>
      </c>
      <c r="G71" s="35"/>
      <c r="H71" s="14" t="s">
        <v>154</v>
      </c>
    </row>
    <row r="72" spans="1:9" ht="16" customHeight="1" x14ac:dyDescent="0.35">
      <c r="A72" s="13" t="s">
        <v>73</v>
      </c>
      <c r="B72" s="104" t="s">
        <v>108</v>
      </c>
      <c r="C72" s="16">
        <f t="shared" si="4"/>
        <v>0</v>
      </c>
      <c r="D72" s="16"/>
      <c r="E72" s="21">
        <f t="shared" si="7"/>
        <v>0</v>
      </c>
      <c r="F72" s="16"/>
      <c r="G72" s="46"/>
      <c r="H72" s="57" t="s">
        <v>324</v>
      </c>
      <c r="I72" s="52"/>
    </row>
    <row r="73" spans="1:9" ht="16" customHeight="1" x14ac:dyDescent="0.35">
      <c r="A73" s="13" t="s">
        <v>74</v>
      </c>
      <c r="B73" s="104" t="s">
        <v>107</v>
      </c>
      <c r="C73" s="16">
        <f t="shared" si="4"/>
        <v>1</v>
      </c>
      <c r="D73" s="16"/>
      <c r="E73" s="21">
        <f t="shared" si="7"/>
        <v>1</v>
      </c>
      <c r="F73" s="16" t="s">
        <v>263</v>
      </c>
      <c r="G73" s="35"/>
      <c r="H73" s="14" t="s">
        <v>155</v>
      </c>
      <c r="I73" s="52"/>
    </row>
    <row r="74" spans="1:9" ht="16" customHeight="1" x14ac:dyDescent="0.35">
      <c r="A74" s="13" t="s">
        <v>75</v>
      </c>
      <c r="B74" s="104" t="s">
        <v>107</v>
      </c>
      <c r="C74" s="16">
        <f t="shared" si="4"/>
        <v>1</v>
      </c>
      <c r="D74" s="16"/>
      <c r="E74" s="21">
        <f t="shared" si="7"/>
        <v>1</v>
      </c>
      <c r="F74" s="16" t="s">
        <v>262</v>
      </c>
      <c r="G74" s="35"/>
      <c r="H74" s="14" t="s">
        <v>156</v>
      </c>
    </row>
    <row r="75" spans="1:9" ht="16" customHeight="1" x14ac:dyDescent="0.35">
      <c r="A75" s="13" t="s">
        <v>76</v>
      </c>
      <c r="B75" s="104" t="s">
        <v>107</v>
      </c>
      <c r="C75" s="16">
        <f t="shared" si="4"/>
        <v>1</v>
      </c>
      <c r="D75" s="16"/>
      <c r="E75" s="21">
        <f t="shared" si="7"/>
        <v>1</v>
      </c>
      <c r="F75" s="16" t="s">
        <v>263</v>
      </c>
      <c r="G75" s="46"/>
      <c r="H75" s="14" t="s">
        <v>274</v>
      </c>
      <c r="I75" s="52"/>
    </row>
    <row r="76" spans="1:9" ht="16" customHeight="1" x14ac:dyDescent="0.35">
      <c r="A76" s="17" t="s">
        <v>77</v>
      </c>
      <c r="B76" s="24"/>
      <c r="C76" s="19"/>
      <c r="D76" s="19"/>
      <c r="E76" s="22"/>
      <c r="F76" s="22"/>
      <c r="G76" s="36"/>
      <c r="H76" s="20"/>
    </row>
    <row r="77" spans="1:9" ht="16" customHeight="1" x14ac:dyDescent="0.35">
      <c r="A77" s="13" t="s">
        <v>78</v>
      </c>
      <c r="B77" s="104" t="s">
        <v>107</v>
      </c>
      <c r="C77" s="16">
        <f t="shared" si="4"/>
        <v>1</v>
      </c>
      <c r="D77" s="16"/>
      <c r="E77" s="21">
        <f t="shared" si="7"/>
        <v>1</v>
      </c>
      <c r="F77" s="16" t="s">
        <v>262</v>
      </c>
      <c r="G77" s="35" t="s">
        <v>332</v>
      </c>
      <c r="H77" s="14" t="s">
        <v>157</v>
      </c>
    </row>
    <row r="78" spans="1:9" ht="16" customHeight="1" x14ac:dyDescent="0.35">
      <c r="A78" s="13" t="s">
        <v>80</v>
      </c>
      <c r="B78" s="104" t="s">
        <v>107</v>
      </c>
      <c r="C78" s="16">
        <f t="shared" si="4"/>
        <v>1</v>
      </c>
      <c r="D78" s="16"/>
      <c r="E78" s="21">
        <f t="shared" si="7"/>
        <v>1</v>
      </c>
      <c r="F78" s="16" t="s">
        <v>262</v>
      </c>
      <c r="G78" s="35"/>
      <c r="H78" s="12" t="s">
        <v>158</v>
      </c>
    </row>
    <row r="79" spans="1:9" ht="16" customHeight="1" x14ac:dyDescent="0.35">
      <c r="A79" s="13" t="s">
        <v>81</v>
      </c>
      <c r="B79" s="104" t="s">
        <v>108</v>
      </c>
      <c r="C79" s="16">
        <f t="shared" si="4"/>
        <v>0</v>
      </c>
      <c r="D79" s="16"/>
      <c r="E79" s="21">
        <f t="shared" si="7"/>
        <v>0</v>
      </c>
      <c r="F79" s="16"/>
      <c r="G79" s="35"/>
      <c r="H79" s="14" t="s">
        <v>159</v>
      </c>
    </row>
    <row r="80" spans="1:9" ht="16" customHeight="1" x14ac:dyDescent="0.35">
      <c r="A80" s="13" t="s">
        <v>82</v>
      </c>
      <c r="B80" s="104" t="s">
        <v>107</v>
      </c>
      <c r="C80" s="16">
        <f t="shared" si="4"/>
        <v>1</v>
      </c>
      <c r="D80" s="16"/>
      <c r="E80" s="21">
        <f t="shared" si="7"/>
        <v>1</v>
      </c>
      <c r="F80" s="16" t="s">
        <v>262</v>
      </c>
      <c r="G80" s="35"/>
      <c r="H80" s="14" t="s">
        <v>160</v>
      </c>
    </row>
    <row r="81" spans="1:9" ht="16" customHeight="1" x14ac:dyDescent="0.35">
      <c r="A81" s="13" t="s">
        <v>84</v>
      </c>
      <c r="B81" s="104" t="s">
        <v>107</v>
      </c>
      <c r="C81" s="16">
        <f t="shared" si="4"/>
        <v>1</v>
      </c>
      <c r="D81" s="16"/>
      <c r="E81" s="21">
        <f t="shared" si="7"/>
        <v>1</v>
      </c>
      <c r="F81" s="16" t="s">
        <v>262</v>
      </c>
      <c r="G81" s="35"/>
      <c r="H81" s="14" t="s">
        <v>162</v>
      </c>
    </row>
    <row r="82" spans="1:9" ht="16" customHeight="1" x14ac:dyDescent="0.35">
      <c r="A82" s="13" t="s">
        <v>85</v>
      </c>
      <c r="B82" s="104" t="s">
        <v>107</v>
      </c>
      <c r="C82" s="16">
        <f t="shared" si="4"/>
        <v>1</v>
      </c>
      <c r="D82" s="16"/>
      <c r="E82" s="21">
        <f t="shared" si="7"/>
        <v>1</v>
      </c>
      <c r="F82" s="16" t="s">
        <v>262</v>
      </c>
      <c r="G82" s="39"/>
      <c r="H82" s="14" t="s">
        <v>163</v>
      </c>
    </row>
    <row r="83" spans="1:9" ht="16" customHeight="1" x14ac:dyDescent="0.35">
      <c r="A83" s="13" t="s">
        <v>86</v>
      </c>
      <c r="B83" s="104" t="s">
        <v>107</v>
      </c>
      <c r="C83" s="16">
        <f t="shared" si="4"/>
        <v>1</v>
      </c>
      <c r="D83" s="16"/>
      <c r="E83" s="21">
        <f t="shared" si="7"/>
        <v>1</v>
      </c>
      <c r="F83" s="16" t="s">
        <v>262</v>
      </c>
      <c r="G83" s="35"/>
      <c r="H83" s="14" t="s">
        <v>164</v>
      </c>
      <c r="I83" s="52"/>
    </row>
    <row r="84" spans="1:9" ht="16" customHeight="1" x14ac:dyDescent="0.35">
      <c r="A84" s="13" t="s">
        <v>87</v>
      </c>
      <c r="B84" s="104" t="s">
        <v>107</v>
      </c>
      <c r="C84" s="16">
        <f t="shared" si="4"/>
        <v>1</v>
      </c>
      <c r="D84" s="16"/>
      <c r="E84" s="21">
        <f t="shared" si="7"/>
        <v>1</v>
      </c>
      <c r="F84" s="16" t="s">
        <v>262</v>
      </c>
      <c r="G84" s="35" t="s">
        <v>332</v>
      </c>
      <c r="H84" s="14" t="s">
        <v>165</v>
      </c>
    </row>
    <row r="85" spans="1:9" ht="16" customHeight="1" x14ac:dyDescent="0.35">
      <c r="A85" s="13" t="s">
        <v>88</v>
      </c>
      <c r="B85" s="104" t="s">
        <v>107</v>
      </c>
      <c r="C85" s="16">
        <f t="shared" si="4"/>
        <v>1</v>
      </c>
      <c r="D85" s="16"/>
      <c r="E85" s="21">
        <f t="shared" si="7"/>
        <v>1</v>
      </c>
      <c r="F85" s="16" t="s">
        <v>262</v>
      </c>
      <c r="G85" s="35"/>
      <c r="H85" s="14" t="s">
        <v>166</v>
      </c>
    </row>
    <row r="86" spans="1:9" ht="16" customHeight="1" x14ac:dyDescent="0.35">
      <c r="A86" s="13" t="s">
        <v>89</v>
      </c>
      <c r="B86" s="104" t="s">
        <v>108</v>
      </c>
      <c r="C86" s="16">
        <f t="shared" si="4"/>
        <v>0</v>
      </c>
      <c r="D86" s="16"/>
      <c r="E86" s="21">
        <f t="shared" si="7"/>
        <v>0</v>
      </c>
      <c r="F86" s="16"/>
      <c r="G86" s="35"/>
      <c r="H86" s="14" t="s">
        <v>167</v>
      </c>
      <c r="I86" s="49"/>
    </row>
    <row r="87" spans="1:9" ht="16" customHeight="1" x14ac:dyDescent="0.35">
      <c r="A87" s="17" t="s">
        <v>90</v>
      </c>
      <c r="B87" s="24"/>
      <c r="C87" s="19"/>
      <c r="D87" s="19"/>
      <c r="E87" s="22"/>
      <c r="F87" s="22"/>
      <c r="G87" s="36"/>
      <c r="H87" s="20"/>
    </row>
    <row r="88" spans="1:9" ht="16" customHeight="1" x14ac:dyDescent="0.35">
      <c r="A88" s="13" t="s">
        <v>79</v>
      </c>
      <c r="B88" s="104" t="s">
        <v>107</v>
      </c>
      <c r="C88" s="16">
        <f t="shared" si="4"/>
        <v>1</v>
      </c>
      <c r="D88" s="16">
        <v>0.5</v>
      </c>
      <c r="E88" s="21">
        <f t="shared" si="7"/>
        <v>0.5</v>
      </c>
      <c r="F88" s="16" t="s">
        <v>262</v>
      </c>
      <c r="G88" s="35" t="s">
        <v>329</v>
      </c>
      <c r="H88" s="14" t="s">
        <v>247</v>
      </c>
    </row>
    <row r="89" spans="1:9" ht="16" customHeight="1" x14ac:dyDescent="0.35">
      <c r="A89" s="13" t="s">
        <v>91</v>
      </c>
      <c r="B89" s="104" t="s">
        <v>107</v>
      </c>
      <c r="C89" s="16">
        <f t="shared" si="4"/>
        <v>1</v>
      </c>
      <c r="D89" s="16"/>
      <c r="E89" s="21">
        <f t="shared" si="7"/>
        <v>1</v>
      </c>
      <c r="F89" s="16" t="s">
        <v>262</v>
      </c>
      <c r="G89" s="35"/>
      <c r="H89" s="14" t="s">
        <v>168</v>
      </c>
    </row>
    <row r="90" spans="1:9" ht="16" customHeight="1" x14ac:dyDescent="0.35">
      <c r="A90" s="13" t="s">
        <v>83</v>
      </c>
      <c r="B90" s="104" t="s">
        <v>107</v>
      </c>
      <c r="C90" s="16">
        <f t="shared" si="4"/>
        <v>1</v>
      </c>
      <c r="D90" s="16"/>
      <c r="E90" s="21">
        <f t="shared" si="7"/>
        <v>1</v>
      </c>
      <c r="F90" s="16" t="s">
        <v>263</v>
      </c>
      <c r="G90" s="35"/>
      <c r="H90" s="14" t="s">
        <v>161</v>
      </c>
    </row>
    <row r="91" spans="1:9" ht="16" customHeight="1" x14ac:dyDescent="0.35">
      <c r="A91" s="13" t="s">
        <v>92</v>
      </c>
      <c r="B91" s="104" t="s">
        <v>107</v>
      </c>
      <c r="C91" s="16">
        <f t="shared" si="4"/>
        <v>1</v>
      </c>
      <c r="D91" s="16">
        <v>0.5</v>
      </c>
      <c r="E91" s="21">
        <f t="shared" si="7"/>
        <v>0.5</v>
      </c>
      <c r="F91" s="16" t="s">
        <v>263</v>
      </c>
      <c r="G91" s="46" t="s">
        <v>342</v>
      </c>
      <c r="H91" s="14" t="s">
        <v>275</v>
      </c>
      <c r="I91" s="50"/>
    </row>
    <row r="92" spans="1:9" ht="16" customHeight="1" x14ac:dyDescent="0.35">
      <c r="A92" s="13" t="s">
        <v>93</v>
      </c>
      <c r="B92" s="104" t="s">
        <v>107</v>
      </c>
      <c r="C92" s="16">
        <f t="shared" si="4"/>
        <v>1</v>
      </c>
      <c r="D92" s="16"/>
      <c r="E92" s="21">
        <f t="shared" si="7"/>
        <v>1</v>
      </c>
      <c r="F92" s="16" t="s">
        <v>262</v>
      </c>
      <c r="G92" s="35" t="s">
        <v>331</v>
      </c>
      <c r="H92" s="57" t="s">
        <v>310</v>
      </c>
    </row>
    <row r="93" spans="1:9" ht="16" customHeight="1" x14ac:dyDescent="0.35">
      <c r="A93" s="13" t="s">
        <v>94</v>
      </c>
      <c r="B93" s="104" t="s">
        <v>107</v>
      </c>
      <c r="C93" s="16">
        <f t="shared" si="4"/>
        <v>1</v>
      </c>
      <c r="D93" s="16"/>
      <c r="E93" s="21">
        <f t="shared" si="7"/>
        <v>1</v>
      </c>
      <c r="F93" s="16" t="s">
        <v>262</v>
      </c>
      <c r="G93" s="35"/>
      <c r="H93" s="14" t="s">
        <v>169</v>
      </c>
    </row>
    <row r="94" spans="1:9" ht="16" customHeight="1" x14ac:dyDescent="0.35">
      <c r="A94" s="13" t="s">
        <v>95</v>
      </c>
      <c r="B94" s="104" t="s">
        <v>107</v>
      </c>
      <c r="C94" s="16">
        <f t="shared" si="4"/>
        <v>1</v>
      </c>
      <c r="D94" s="16"/>
      <c r="E94" s="21">
        <f t="shared" si="7"/>
        <v>1</v>
      </c>
      <c r="F94" s="16" t="s">
        <v>262</v>
      </c>
      <c r="G94" s="35"/>
      <c r="H94" s="14" t="s">
        <v>248</v>
      </c>
    </row>
    <row r="95" spans="1:9" ht="16" customHeight="1" x14ac:dyDescent="0.35">
      <c r="A95" s="13" t="s">
        <v>96</v>
      </c>
      <c r="B95" s="104" t="s">
        <v>108</v>
      </c>
      <c r="C95" s="16">
        <f t="shared" si="4"/>
        <v>0</v>
      </c>
      <c r="D95" s="16"/>
      <c r="E95" s="21">
        <f t="shared" si="7"/>
        <v>0</v>
      </c>
      <c r="F95" s="16"/>
      <c r="G95" s="35"/>
      <c r="H95" s="14" t="s">
        <v>311</v>
      </c>
    </row>
    <row r="96" spans="1:9" ht="16" customHeight="1" x14ac:dyDescent="0.35">
      <c r="A96" s="13" t="s">
        <v>97</v>
      </c>
      <c r="B96" s="104" t="s">
        <v>107</v>
      </c>
      <c r="C96" s="16">
        <f t="shared" si="4"/>
        <v>1</v>
      </c>
      <c r="D96" s="16"/>
      <c r="E96" s="21">
        <f t="shared" si="7"/>
        <v>1</v>
      </c>
      <c r="F96" s="16" t="s">
        <v>262</v>
      </c>
      <c r="G96" s="35"/>
      <c r="H96" s="14" t="s">
        <v>312</v>
      </c>
    </row>
    <row r="97" spans="1:9" ht="16" customHeight="1" x14ac:dyDescent="0.35">
      <c r="A97" s="13" t="s">
        <v>98</v>
      </c>
      <c r="B97" s="104" t="s">
        <v>107</v>
      </c>
      <c r="C97" s="16">
        <f t="shared" si="4"/>
        <v>1</v>
      </c>
      <c r="D97" s="16"/>
      <c r="E97" s="21">
        <f t="shared" si="7"/>
        <v>1</v>
      </c>
      <c r="F97" s="16" t="s">
        <v>263</v>
      </c>
      <c r="G97" s="46" t="s">
        <v>330</v>
      </c>
      <c r="H97" s="14" t="s">
        <v>215</v>
      </c>
      <c r="I97" s="50"/>
    </row>
    <row r="98" spans="1:9" ht="16.399999999999999" customHeight="1" x14ac:dyDescent="0.35">
      <c r="A98" s="13" t="s">
        <v>99</v>
      </c>
      <c r="B98" s="104" t="s">
        <v>108</v>
      </c>
      <c r="C98" s="16">
        <f t="shared" si="4"/>
        <v>0</v>
      </c>
      <c r="D98" s="16"/>
      <c r="E98" s="21">
        <f t="shared" si="7"/>
        <v>0</v>
      </c>
      <c r="F98" s="16"/>
      <c r="G98" s="46"/>
      <c r="H98" s="14" t="s">
        <v>216</v>
      </c>
    </row>
  </sheetData>
  <autoFilter ref="A6:H98" xr:uid="{00000000-0009-0000-0000-000003000000}"/>
  <mergeCells count="10">
    <mergeCell ref="E4:E5"/>
    <mergeCell ref="A2:F2"/>
    <mergeCell ref="A1:H1"/>
    <mergeCell ref="G3:G5"/>
    <mergeCell ref="H3:H5"/>
    <mergeCell ref="F3:F5"/>
    <mergeCell ref="C3:E3"/>
    <mergeCell ref="A3:A5"/>
    <mergeCell ref="C4:C5"/>
    <mergeCell ref="D4:D5"/>
  </mergeCells>
  <dataValidations count="2">
    <dataValidation type="list" allowBlank="1" showInputMessage="1" showErrorMessage="1" sqref="F6" xr:uid="{00000000-0002-0000-0300-000000000000}">
      <formula1>#REF!</formula1>
    </dataValidation>
    <dataValidation type="list" allowBlank="1" showInputMessage="1" showErrorMessage="1" sqref="B7:B98" xr:uid="{00000000-0002-0000-0300-000001000000}">
      <formula1>$B$4:$B$5</formula1>
    </dataValidation>
  </dataValidations>
  <hyperlinks>
    <hyperlink ref="H78" r:id="rId1" xr:uid="{00000000-0004-0000-0300-000000000000}"/>
    <hyperlink ref="H13" r:id="rId2" xr:uid="{00000000-0004-0000-0300-000001000000}"/>
    <hyperlink ref="H93" r:id="rId3" xr:uid="{00000000-0004-0000-0300-000002000000}"/>
    <hyperlink ref="H63" r:id="rId4" xr:uid="{00000000-0004-0000-0300-000003000000}"/>
    <hyperlink ref="H16" r:id="rId5" xr:uid="{00000000-0004-0000-0300-000004000000}"/>
    <hyperlink ref="H15" r:id="rId6" xr:uid="{00000000-0004-0000-0300-000005000000}"/>
    <hyperlink ref="H89" r:id="rId7" xr:uid="{00000000-0004-0000-0300-000006000000}"/>
    <hyperlink ref="H75" r:id="rId8" xr:uid="{00000000-0004-0000-0300-000007000000}"/>
    <hyperlink ref="H71" r:id="rId9" xr:uid="{00000000-0004-0000-0300-000008000000}"/>
    <hyperlink ref="H47" r:id="rId10" xr:uid="{00000000-0004-0000-0300-000009000000}"/>
    <hyperlink ref="H22" r:id="rId11" xr:uid="{00000000-0004-0000-0300-00000A000000}"/>
    <hyperlink ref="H77" r:id="rId12" xr:uid="{00000000-0004-0000-0300-00000B000000}"/>
    <hyperlink ref="H86" r:id="rId13" xr:uid="{00000000-0004-0000-0300-00000C000000}"/>
    <hyperlink ref="H33" r:id="rId14" xr:uid="{00000000-0004-0000-0300-00000D000000}"/>
    <hyperlink ref="H83" r:id="rId15" xr:uid="{00000000-0004-0000-0300-00000E000000}"/>
    <hyperlink ref="H64" r:id="rId16" xr:uid="{00000000-0004-0000-0300-00000F000000}"/>
    <hyperlink ref="H84" r:id="rId17" xr:uid="{00000000-0004-0000-0300-000010000000}"/>
    <hyperlink ref="H81" r:id="rId18" xr:uid="{00000000-0004-0000-0300-000011000000}"/>
    <hyperlink ref="H80" r:id="rId19" xr:uid="{00000000-0004-0000-0300-000012000000}"/>
    <hyperlink ref="H74" r:id="rId20" xr:uid="{00000000-0004-0000-0300-000013000000}"/>
    <hyperlink ref="H73" r:id="rId21" xr:uid="{00000000-0004-0000-0300-000014000000}"/>
    <hyperlink ref="H70" r:id="rId22" xr:uid="{00000000-0004-0000-0300-000015000000}"/>
    <hyperlink ref="H62" r:id="rId23" xr:uid="{00000000-0004-0000-0300-000016000000}"/>
    <hyperlink ref="H58" r:id="rId24" xr:uid="{00000000-0004-0000-0300-000017000000}"/>
    <hyperlink ref="H56" r:id="rId25" xr:uid="{00000000-0004-0000-0300-000018000000}"/>
    <hyperlink ref="H48" r:id="rId26" xr:uid="{00000000-0004-0000-0300-000019000000}"/>
    <hyperlink ref="H38" r:id="rId27" xr:uid="{00000000-0004-0000-0300-00001A000000}"/>
    <hyperlink ref="H36" r:id="rId28" xr:uid="{00000000-0004-0000-0300-00001B000000}"/>
    <hyperlink ref="H19" r:id="rId29" xr:uid="{00000000-0004-0000-0300-00001C000000}"/>
    <hyperlink ref="H14" r:id="rId30" xr:uid="{00000000-0004-0000-0300-00001D000000}"/>
    <hyperlink ref="H11" r:id="rId31" xr:uid="{00000000-0004-0000-0300-00001E000000}"/>
    <hyperlink ref="H10" r:id="rId32" xr:uid="{00000000-0004-0000-0300-00001F000000}"/>
    <hyperlink ref="H68" r:id="rId33" xr:uid="{00000000-0004-0000-0300-000020000000}"/>
    <hyperlink ref="H59" r:id="rId34" xr:uid="{00000000-0004-0000-0300-000021000000}"/>
    <hyperlink ref="H55" r:id="rId35" xr:uid="{00000000-0004-0000-0300-000022000000}"/>
    <hyperlink ref="H50" r:id="rId36" xr:uid="{00000000-0004-0000-0300-000023000000}"/>
    <hyperlink ref="H42" r:id="rId37" xr:uid="{00000000-0004-0000-0300-000024000000}"/>
    <hyperlink ref="H20" r:id="rId38" xr:uid="{00000000-0004-0000-0300-000025000000}"/>
    <hyperlink ref="H7" r:id="rId39" xr:uid="{00000000-0004-0000-0300-000026000000}"/>
    <hyperlink ref="H79" r:id="rId40" xr:uid="{00000000-0004-0000-0300-000027000000}"/>
    <hyperlink ref="H17" r:id="rId41" display="http://orel-region.ru/index.php?head=20&amp;part=25" xr:uid="{00000000-0004-0000-0300-000028000000}"/>
    <hyperlink ref="H12" r:id="rId42" xr:uid="{00000000-0004-0000-0300-000029000000}"/>
    <hyperlink ref="H9" r:id="rId43" xr:uid="{00000000-0004-0000-0300-00002A000000}"/>
    <hyperlink ref="H8" r:id="rId44" xr:uid="{00000000-0004-0000-0300-00002B000000}"/>
    <hyperlink ref="H27" r:id="rId45" xr:uid="{00000000-0004-0000-0300-00002C000000}"/>
    <hyperlink ref="H39" r:id="rId46" xr:uid="{00000000-0004-0000-0300-00002D000000}"/>
    <hyperlink ref="H43" r:id="rId47" xr:uid="{00000000-0004-0000-0300-00002E000000}"/>
    <hyperlink ref="H66" r:id="rId48" xr:uid="{00000000-0004-0000-0300-00002F000000}"/>
    <hyperlink ref="H30" r:id="rId49" xr:uid="{00000000-0004-0000-0300-000030000000}"/>
    <hyperlink ref="H65" r:id="rId50" xr:uid="{00000000-0004-0000-0300-000031000000}"/>
    <hyperlink ref="H82" r:id="rId51" xr:uid="{00000000-0004-0000-0300-000032000000}"/>
    <hyperlink ref="H85" r:id="rId52" xr:uid="{00000000-0004-0000-0300-000033000000}"/>
    <hyperlink ref="H32" r:id="rId53" xr:uid="{00000000-0004-0000-0300-000034000000}"/>
    <hyperlink ref="H34" r:id="rId54" xr:uid="{00000000-0004-0000-0300-000035000000}"/>
    <hyperlink ref="H31" r:id="rId55" xr:uid="{00000000-0004-0000-0300-000036000000}"/>
    <hyperlink ref="H23" r:id="rId56" xr:uid="{00000000-0004-0000-0300-000037000000}"/>
    <hyperlink ref="H18" r:id="rId57" xr:uid="{00000000-0004-0000-0300-000038000000}"/>
    <hyperlink ref="H45" r:id="rId58" xr:uid="{00000000-0004-0000-0300-000039000000}"/>
    <hyperlink ref="H29" r:id="rId59" xr:uid="{00000000-0004-0000-0300-00003A000000}"/>
    <hyperlink ref="H60" r:id="rId60" xr:uid="{00000000-0004-0000-0300-00003B000000}"/>
    <hyperlink ref="H67" r:id="rId61" xr:uid="{00000000-0004-0000-0300-00003C000000}"/>
    <hyperlink ref="H95" r:id="rId62" xr:uid="{00000000-0004-0000-0300-00003D000000}"/>
    <hyperlink ref="H97" r:id="rId63" xr:uid="{00000000-0004-0000-0300-00003E000000}"/>
    <hyperlink ref="H98" r:id="rId64" xr:uid="{00000000-0004-0000-0300-00003F000000}"/>
    <hyperlink ref="H24" r:id="rId65" xr:uid="{00000000-0004-0000-0300-000040000000}"/>
    <hyperlink ref="H40" r:id="rId66" xr:uid="{00000000-0004-0000-0300-000041000000}"/>
    <hyperlink ref="H44" r:id="rId67" xr:uid="{00000000-0004-0000-0300-000042000000}"/>
    <hyperlink ref="H52" r:id="rId68" xr:uid="{00000000-0004-0000-0300-000043000000}"/>
    <hyperlink ref="H53" r:id="rId69" xr:uid="{00000000-0004-0000-0300-000044000000}"/>
    <hyperlink ref="H61" r:id="rId70" xr:uid="{00000000-0004-0000-0300-000045000000}"/>
    <hyperlink ref="H90" r:id="rId71" xr:uid="{00000000-0004-0000-0300-000046000000}"/>
    <hyperlink ref="H49" r:id="rId72" xr:uid="{00000000-0004-0000-0300-000047000000}"/>
    <hyperlink ref="H51" r:id="rId73" xr:uid="{00000000-0004-0000-0300-000048000000}"/>
    <hyperlink ref="H57" r:id="rId74" xr:uid="{00000000-0004-0000-0300-000049000000}"/>
    <hyperlink ref="H28" r:id="rId75" xr:uid="{00000000-0004-0000-0300-00004A000000}"/>
    <hyperlink ref="H35" r:id="rId76" xr:uid="{00000000-0004-0000-0300-00004B000000}"/>
    <hyperlink ref="H41" r:id="rId77" xr:uid="{00000000-0004-0000-0300-00004C000000}"/>
    <hyperlink ref="H88" r:id="rId78" xr:uid="{00000000-0004-0000-0300-00004D000000}"/>
    <hyperlink ref="H94" r:id="rId79" xr:uid="{00000000-0004-0000-0300-00004E000000}"/>
    <hyperlink ref="H21" r:id="rId80" xr:uid="{00000000-0004-0000-0300-00004F000000}"/>
    <hyperlink ref="H26" r:id="rId81" xr:uid="{00000000-0004-0000-0300-000050000000}"/>
    <hyperlink ref="H72" r:id="rId82" display="https://admtyumen.ru/ogv_ru/gov/administrative/finance_department.htm" xr:uid="{00000000-0004-0000-0300-000051000000}"/>
    <hyperlink ref="H92" r:id="rId83" xr:uid="{00000000-0004-0000-0300-000052000000}"/>
    <hyperlink ref="H96" r:id="rId84" xr:uid="{00000000-0004-0000-0300-000053000000}"/>
    <hyperlink ref="H91" r:id="rId85" xr:uid="{00000000-0004-0000-0300-000054000000}"/>
  </hyperlinks>
  <pageMargins left="0.70866141732283472" right="0.70866141732283472" top="0.74803149606299213" bottom="0.74803149606299213" header="0.31496062992125984" footer="0.31496062992125984"/>
  <pageSetup paperSize="9" scale="80" fitToHeight="3" orientation="landscape" r:id="rId86"/>
  <headerFooter>
    <oddFooter>&amp;C&amp;9&amp;A&amp;R&amp;P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98"/>
  <sheetViews>
    <sheetView workbookViewId="0">
      <pane ySplit="6" topLeftCell="A7" activePane="bottomLeft" state="frozen"/>
      <selection pane="bottomLeft" activeCell="A7" sqref="A7"/>
    </sheetView>
  </sheetViews>
  <sheetFormatPr defaultRowHeight="14.5" x14ac:dyDescent="0.35"/>
  <cols>
    <col min="1" max="1" width="30.54296875" customWidth="1"/>
    <col min="2" max="2" width="41.453125" style="7" customWidth="1"/>
    <col min="3" max="3" width="5.54296875" customWidth="1"/>
    <col min="4" max="4" width="4.54296875" customWidth="1"/>
    <col min="5" max="5" width="4.54296875" style="23" customWidth="1"/>
    <col min="6" max="6" width="5.54296875" customWidth="1"/>
    <col min="7" max="7" width="20.26953125" style="40" customWidth="1"/>
    <col min="8" max="8" width="31.7265625" customWidth="1"/>
  </cols>
  <sheetData>
    <row r="1" spans="1:8" ht="28.5" customHeight="1" x14ac:dyDescent="0.35">
      <c r="A1" s="164" t="s">
        <v>276</v>
      </c>
      <c r="B1" s="164"/>
      <c r="C1" s="164"/>
      <c r="D1" s="164"/>
      <c r="E1" s="164"/>
      <c r="F1" s="164"/>
      <c r="G1" s="164"/>
      <c r="H1" s="145"/>
    </row>
    <row r="2" spans="1:8" ht="16" customHeight="1" x14ac:dyDescent="0.35">
      <c r="A2" s="165" t="s">
        <v>654</v>
      </c>
      <c r="B2" s="166"/>
      <c r="C2" s="166"/>
      <c r="D2" s="166"/>
      <c r="E2" s="166"/>
      <c r="F2" s="166"/>
      <c r="G2" s="166"/>
      <c r="H2" s="166"/>
    </row>
    <row r="3" spans="1:8" ht="66.75" customHeight="1" x14ac:dyDescent="0.35">
      <c r="A3" s="167" t="s">
        <v>117</v>
      </c>
      <c r="B3" s="98" t="s">
        <v>256</v>
      </c>
      <c r="C3" s="168" t="s">
        <v>170</v>
      </c>
      <c r="D3" s="169"/>
      <c r="E3" s="169"/>
      <c r="F3" s="170"/>
      <c r="G3" s="167" t="s">
        <v>214</v>
      </c>
      <c r="H3" s="167" t="s">
        <v>171</v>
      </c>
    </row>
    <row r="4" spans="1:8" ht="15" customHeight="1" x14ac:dyDescent="0.35">
      <c r="A4" s="167"/>
      <c r="B4" s="25" t="str">
        <f>Методика!B18</f>
        <v>Да, размещен</v>
      </c>
      <c r="C4" s="173" t="s">
        <v>102</v>
      </c>
      <c r="D4" s="171" t="s">
        <v>250</v>
      </c>
      <c r="E4" s="171" t="s">
        <v>251</v>
      </c>
      <c r="F4" s="162" t="s">
        <v>119</v>
      </c>
      <c r="G4" s="167"/>
      <c r="H4" s="167"/>
    </row>
    <row r="5" spans="1:8" ht="15" customHeight="1" x14ac:dyDescent="0.35">
      <c r="A5" s="172"/>
      <c r="B5" s="25" t="str">
        <f>Методика!B19</f>
        <v>Нет, не размещен или не отвечает требованиям</v>
      </c>
      <c r="C5" s="163"/>
      <c r="D5" s="172"/>
      <c r="E5" s="172"/>
      <c r="F5" s="163"/>
      <c r="G5" s="167"/>
      <c r="H5" s="167"/>
    </row>
    <row r="6" spans="1:8" ht="15" customHeight="1" x14ac:dyDescent="0.35">
      <c r="A6" s="17" t="s">
        <v>7</v>
      </c>
      <c r="B6" s="24"/>
      <c r="C6" s="19"/>
      <c r="D6" s="19"/>
      <c r="E6" s="24"/>
      <c r="F6" s="19"/>
      <c r="G6" s="41"/>
      <c r="H6" s="18"/>
    </row>
    <row r="7" spans="1:8" ht="15" customHeight="1" x14ac:dyDescent="0.35">
      <c r="A7" s="13" t="s">
        <v>8</v>
      </c>
      <c r="B7" s="97" t="s">
        <v>110</v>
      </c>
      <c r="C7" s="16">
        <f>IF(B7="Да, размещен",1,0)</f>
        <v>1</v>
      </c>
      <c r="D7" s="16"/>
      <c r="E7" s="43"/>
      <c r="F7" s="21">
        <f>C7*(1-D7)*(1-E7)</f>
        <v>1</v>
      </c>
      <c r="G7" s="39"/>
      <c r="H7" s="12" t="s">
        <v>172</v>
      </c>
    </row>
    <row r="8" spans="1:8" ht="15" customHeight="1" x14ac:dyDescent="0.35">
      <c r="A8" s="13" t="s">
        <v>9</v>
      </c>
      <c r="B8" s="97" t="s">
        <v>110</v>
      </c>
      <c r="C8" s="16">
        <f t="shared" ref="C8:C71" si="0">IF(B8="Да, размещен",1,0)</f>
        <v>1</v>
      </c>
      <c r="D8" s="16"/>
      <c r="E8" s="43"/>
      <c r="F8" s="21">
        <f t="shared" ref="F8:F71" si="1">C8*(1-D8)*(1-E8)</f>
        <v>1</v>
      </c>
      <c r="G8" s="39"/>
      <c r="H8" s="15" t="s">
        <v>173</v>
      </c>
    </row>
    <row r="9" spans="1:8" ht="15" customHeight="1" x14ac:dyDescent="0.35">
      <c r="A9" s="13" t="s">
        <v>10</v>
      </c>
      <c r="B9" s="97" t="s">
        <v>110</v>
      </c>
      <c r="C9" s="16">
        <f t="shared" si="0"/>
        <v>1</v>
      </c>
      <c r="D9" s="16"/>
      <c r="E9" s="43"/>
      <c r="F9" s="21">
        <f t="shared" si="1"/>
        <v>1</v>
      </c>
      <c r="G9" s="39"/>
      <c r="H9" s="15" t="s">
        <v>174</v>
      </c>
    </row>
    <row r="10" spans="1:8" ht="15" customHeight="1" x14ac:dyDescent="0.35">
      <c r="A10" s="13" t="s">
        <v>11</v>
      </c>
      <c r="B10" s="97" t="s">
        <v>110</v>
      </c>
      <c r="C10" s="16">
        <f t="shared" si="0"/>
        <v>1</v>
      </c>
      <c r="D10" s="16"/>
      <c r="E10" s="43"/>
      <c r="F10" s="21">
        <f t="shared" si="1"/>
        <v>1</v>
      </c>
      <c r="G10" s="39"/>
      <c r="H10" s="15" t="s">
        <v>277</v>
      </c>
    </row>
    <row r="11" spans="1:8" ht="15" customHeight="1" x14ac:dyDescent="0.35">
      <c r="A11" s="13" t="s">
        <v>12</v>
      </c>
      <c r="B11" s="97" t="s">
        <v>110</v>
      </c>
      <c r="C11" s="16">
        <f t="shared" si="0"/>
        <v>1</v>
      </c>
      <c r="D11" s="16"/>
      <c r="E11" s="43"/>
      <c r="F11" s="21">
        <f t="shared" si="1"/>
        <v>1</v>
      </c>
      <c r="G11" s="39"/>
      <c r="H11" s="15" t="s">
        <v>278</v>
      </c>
    </row>
    <row r="12" spans="1:8" ht="15" customHeight="1" x14ac:dyDescent="0.35">
      <c r="A12" s="13" t="s">
        <v>13</v>
      </c>
      <c r="B12" s="97" t="s">
        <v>110</v>
      </c>
      <c r="C12" s="16">
        <f t="shared" si="0"/>
        <v>1</v>
      </c>
      <c r="D12" s="16"/>
      <c r="E12" s="43"/>
      <c r="F12" s="21">
        <f t="shared" si="1"/>
        <v>1</v>
      </c>
      <c r="G12" s="39"/>
      <c r="H12" s="15" t="s">
        <v>175</v>
      </c>
    </row>
    <row r="13" spans="1:8" ht="15" customHeight="1" x14ac:dyDescent="0.35">
      <c r="A13" s="13" t="s">
        <v>14</v>
      </c>
      <c r="B13" s="97" t="s">
        <v>110</v>
      </c>
      <c r="C13" s="16">
        <f t="shared" si="0"/>
        <v>1</v>
      </c>
      <c r="D13" s="16"/>
      <c r="E13" s="43"/>
      <c r="F13" s="21">
        <f t="shared" si="1"/>
        <v>1</v>
      </c>
      <c r="G13" s="39"/>
      <c r="H13" s="15" t="s">
        <v>279</v>
      </c>
    </row>
    <row r="14" spans="1:8" ht="15" customHeight="1" x14ac:dyDescent="0.35">
      <c r="A14" s="13" t="s">
        <v>15</v>
      </c>
      <c r="B14" s="97" t="s">
        <v>110</v>
      </c>
      <c r="C14" s="16">
        <f t="shared" si="0"/>
        <v>1</v>
      </c>
      <c r="D14" s="16"/>
      <c r="E14" s="43"/>
      <c r="F14" s="21">
        <f t="shared" si="1"/>
        <v>1</v>
      </c>
      <c r="G14" s="39"/>
      <c r="H14" s="15" t="s">
        <v>176</v>
      </c>
    </row>
    <row r="15" spans="1:8" ht="15" customHeight="1" x14ac:dyDescent="0.35">
      <c r="A15" s="13" t="s">
        <v>16</v>
      </c>
      <c r="B15" s="97" t="s">
        <v>110</v>
      </c>
      <c r="C15" s="16">
        <f t="shared" si="0"/>
        <v>1</v>
      </c>
      <c r="D15" s="16"/>
      <c r="E15" s="43"/>
      <c r="F15" s="21">
        <f t="shared" si="1"/>
        <v>1</v>
      </c>
      <c r="G15" s="39"/>
      <c r="H15" s="15" t="s">
        <v>254</v>
      </c>
    </row>
    <row r="16" spans="1:8" ht="15" customHeight="1" x14ac:dyDescent="0.35">
      <c r="A16" s="13" t="s">
        <v>17</v>
      </c>
      <c r="B16" s="97" t="s">
        <v>110</v>
      </c>
      <c r="C16" s="16">
        <f t="shared" si="0"/>
        <v>1</v>
      </c>
      <c r="D16" s="16"/>
      <c r="E16" s="43"/>
      <c r="F16" s="21">
        <f t="shared" si="1"/>
        <v>1</v>
      </c>
      <c r="G16" s="39"/>
      <c r="H16" s="15" t="s">
        <v>177</v>
      </c>
    </row>
    <row r="17" spans="1:8" ht="15" customHeight="1" x14ac:dyDescent="0.35">
      <c r="A17" s="13" t="s">
        <v>18</v>
      </c>
      <c r="B17" s="97" t="s">
        <v>110</v>
      </c>
      <c r="C17" s="16">
        <f t="shared" si="0"/>
        <v>1</v>
      </c>
      <c r="D17" s="16"/>
      <c r="E17" s="43"/>
      <c r="F17" s="21">
        <f t="shared" si="1"/>
        <v>1</v>
      </c>
      <c r="G17" s="39"/>
      <c r="H17" s="15" t="s">
        <v>178</v>
      </c>
    </row>
    <row r="18" spans="1:8" ht="15" customHeight="1" x14ac:dyDescent="0.35">
      <c r="A18" s="13" t="s">
        <v>19</v>
      </c>
      <c r="B18" s="97" t="s">
        <v>110</v>
      </c>
      <c r="C18" s="16">
        <f t="shared" si="0"/>
        <v>1</v>
      </c>
      <c r="D18" s="16"/>
      <c r="E18" s="43"/>
      <c r="F18" s="21">
        <f t="shared" si="1"/>
        <v>1</v>
      </c>
      <c r="G18" s="39"/>
      <c r="H18" s="15" t="s">
        <v>221</v>
      </c>
    </row>
    <row r="19" spans="1:8" ht="15" customHeight="1" x14ac:dyDescent="0.35">
      <c r="A19" s="13" t="s">
        <v>20</v>
      </c>
      <c r="B19" s="97" t="s">
        <v>110</v>
      </c>
      <c r="C19" s="16">
        <f t="shared" si="0"/>
        <v>1</v>
      </c>
      <c r="D19" s="16"/>
      <c r="E19" s="43"/>
      <c r="F19" s="21">
        <f t="shared" si="1"/>
        <v>1</v>
      </c>
      <c r="G19" s="39"/>
      <c r="H19" s="15" t="s">
        <v>280</v>
      </c>
    </row>
    <row r="20" spans="1:8" ht="15" customHeight="1" x14ac:dyDescent="0.35">
      <c r="A20" s="13" t="s">
        <v>21</v>
      </c>
      <c r="B20" s="97" t="s">
        <v>110</v>
      </c>
      <c r="C20" s="16">
        <f t="shared" si="0"/>
        <v>1</v>
      </c>
      <c r="D20" s="16"/>
      <c r="E20" s="43"/>
      <c r="F20" s="21">
        <f t="shared" si="1"/>
        <v>1</v>
      </c>
      <c r="G20" s="39"/>
      <c r="H20" s="15" t="s">
        <v>179</v>
      </c>
    </row>
    <row r="21" spans="1:8" ht="15" customHeight="1" x14ac:dyDescent="0.35">
      <c r="A21" s="13" t="s">
        <v>22</v>
      </c>
      <c r="B21" s="97" t="s">
        <v>110</v>
      </c>
      <c r="C21" s="16">
        <f t="shared" si="0"/>
        <v>1</v>
      </c>
      <c r="D21" s="16"/>
      <c r="E21" s="43"/>
      <c r="F21" s="21">
        <f t="shared" si="1"/>
        <v>1</v>
      </c>
      <c r="G21" s="39"/>
      <c r="H21" s="15" t="s">
        <v>281</v>
      </c>
    </row>
    <row r="22" spans="1:8" ht="15" customHeight="1" x14ac:dyDescent="0.35">
      <c r="A22" s="13" t="s">
        <v>23</v>
      </c>
      <c r="B22" s="97" t="s">
        <v>110</v>
      </c>
      <c r="C22" s="16">
        <f t="shared" si="0"/>
        <v>1</v>
      </c>
      <c r="D22" s="16"/>
      <c r="E22" s="43"/>
      <c r="F22" s="21">
        <f t="shared" si="1"/>
        <v>1</v>
      </c>
      <c r="G22" s="39"/>
      <c r="H22" s="15" t="s">
        <v>180</v>
      </c>
    </row>
    <row r="23" spans="1:8" ht="15" customHeight="1" x14ac:dyDescent="0.35">
      <c r="A23" s="13" t="s">
        <v>24</v>
      </c>
      <c r="B23" s="97" t="s">
        <v>110</v>
      </c>
      <c r="C23" s="16">
        <f t="shared" si="0"/>
        <v>1</v>
      </c>
      <c r="D23" s="16"/>
      <c r="E23" s="43"/>
      <c r="F23" s="21">
        <f t="shared" si="1"/>
        <v>1</v>
      </c>
      <c r="G23" s="39"/>
      <c r="H23" s="15" t="s">
        <v>181</v>
      </c>
    </row>
    <row r="24" spans="1:8" ht="15" customHeight="1" x14ac:dyDescent="0.35">
      <c r="A24" s="13" t="s">
        <v>25</v>
      </c>
      <c r="B24" s="97" t="s">
        <v>110</v>
      </c>
      <c r="C24" s="16">
        <f t="shared" si="0"/>
        <v>1</v>
      </c>
      <c r="D24" s="16"/>
      <c r="E24" s="43"/>
      <c r="F24" s="21">
        <f t="shared" si="1"/>
        <v>1</v>
      </c>
      <c r="G24" s="39"/>
      <c r="H24" s="15" t="s">
        <v>282</v>
      </c>
    </row>
    <row r="25" spans="1:8" ht="15" customHeight="1" x14ac:dyDescent="0.35">
      <c r="A25" s="17" t="s">
        <v>26</v>
      </c>
      <c r="B25" s="24"/>
      <c r="C25" s="19"/>
      <c r="D25" s="24"/>
      <c r="E25" s="19"/>
      <c r="F25" s="22"/>
      <c r="G25" s="41"/>
      <c r="H25" s="24"/>
    </row>
    <row r="26" spans="1:8" ht="15" customHeight="1" x14ac:dyDescent="0.35">
      <c r="A26" s="13" t="s">
        <v>27</v>
      </c>
      <c r="B26" s="97" t="s">
        <v>110</v>
      </c>
      <c r="C26" s="16">
        <f t="shared" si="0"/>
        <v>1</v>
      </c>
      <c r="D26" s="16"/>
      <c r="E26" s="43"/>
      <c r="F26" s="21">
        <f t="shared" si="1"/>
        <v>1</v>
      </c>
      <c r="G26" s="39"/>
      <c r="H26" s="15" t="s">
        <v>182</v>
      </c>
    </row>
    <row r="27" spans="1:8" ht="15" customHeight="1" x14ac:dyDescent="0.35">
      <c r="A27" s="13" t="s">
        <v>28</v>
      </c>
      <c r="B27" s="97" t="s">
        <v>110</v>
      </c>
      <c r="C27" s="16">
        <f t="shared" si="0"/>
        <v>1</v>
      </c>
      <c r="D27" s="16"/>
      <c r="E27" s="43"/>
      <c r="F27" s="21">
        <f t="shared" si="1"/>
        <v>1</v>
      </c>
      <c r="G27" s="39"/>
      <c r="H27" s="15" t="s">
        <v>183</v>
      </c>
    </row>
    <row r="28" spans="1:8" ht="15" customHeight="1" x14ac:dyDescent="0.35">
      <c r="A28" s="13" t="s">
        <v>29</v>
      </c>
      <c r="B28" s="97" t="s">
        <v>110</v>
      </c>
      <c r="C28" s="16">
        <f t="shared" si="0"/>
        <v>1</v>
      </c>
      <c r="D28" s="16"/>
      <c r="E28" s="43"/>
      <c r="F28" s="21">
        <f t="shared" si="1"/>
        <v>1</v>
      </c>
      <c r="G28" s="39"/>
      <c r="H28" s="15" t="s">
        <v>184</v>
      </c>
    </row>
    <row r="29" spans="1:8" ht="15" customHeight="1" x14ac:dyDescent="0.35">
      <c r="A29" s="13" t="s">
        <v>30</v>
      </c>
      <c r="B29" s="97" t="s">
        <v>110</v>
      </c>
      <c r="C29" s="16">
        <f t="shared" si="0"/>
        <v>1</v>
      </c>
      <c r="D29" s="16"/>
      <c r="E29" s="43"/>
      <c r="F29" s="21">
        <f t="shared" si="1"/>
        <v>1</v>
      </c>
      <c r="G29" s="39"/>
      <c r="H29" s="15" t="s">
        <v>185</v>
      </c>
    </row>
    <row r="30" spans="1:8" ht="15" customHeight="1" x14ac:dyDescent="0.35">
      <c r="A30" s="13" t="s">
        <v>31</v>
      </c>
      <c r="B30" s="97" t="s">
        <v>111</v>
      </c>
      <c r="C30" s="16">
        <f t="shared" si="0"/>
        <v>0</v>
      </c>
      <c r="D30" s="16"/>
      <c r="E30" s="43"/>
      <c r="F30" s="21">
        <f t="shared" si="1"/>
        <v>0</v>
      </c>
      <c r="G30" s="39" t="s">
        <v>340</v>
      </c>
      <c r="H30" s="15" t="s">
        <v>283</v>
      </c>
    </row>
    <row r="31" spans="1:8" ht="15" customHeight="1" x14ac:dyDescent="0.35">
      <c r="A31" s="13" t="s">
        <v>32</v>
      </c>
      <c r="B31" s="97" t="s">
        <v>110</v>
      </c>
      <c r="C31" s="16">
        <f t="shared" si="0"/>
        <v>1</v>
      </c>
      <c r="D31" s="16"/>
      <c r="E31" s="43"/>
      <c r="F31" s="21">
        <f t="shared" si="1"/>
        <v>1</v>
      </c>
      <c r="G31" s="39"/>
      <c r="H31" s="15" t="s">
        <v>284</v>
      </c>
    </row>
    <row r="32" spans="1:8" ht="15" customHeight="1" x14ac:dyDescent="0.35">
      <c r="A32" s="13" t="s">
        <v>33</v>
      </c>
      <c r="B32" s="97" t="s">
        <v>110</v>
      </c>
      <c r="C32" s="16">
        <f t="shared" si="0"/>
        <v>1</v>
      </c>
      <c r="D32" s="16"/>
      <c r="E32" s="43"/>
      <c r="F32" s="21">
        <f t="shared" si="1"/>
        <v>1</v>
      </c>
      <c r="G32" s="39"/>
      <c r="H32" s="15" t="s">
        <v>186</v>
      </c>
    </row>
    <row r="33" spans="1:10" ht="15" customHeight="1" x14ac:dyDescent="0.35">
      <c r="A33" s="13" t="s">
        <v>34</v>
      </c>
      <c r="B33" s="97" t="s">
        <v>110</v>
      </c>
      <c r="C33" s="16">
        <f t="shared" si="0"/>
        <v>1</v>
      </c>
      <c r="D33" s="16"/>
      <c r="E33" s="43"/>
      <c r="F33" s="21">
        <f t="shared" si="1"/>
        <v>1</v>
      </c>
      <c r="G33" s="39"/>
      <c r="H33" s="15" t="s">
        <v>187</v>
      </c>
    </row>
    <row r="34" spans="1:10" ht="15" customHeight="1" x14ac:dyDescent="0.35">
      <c r="A34" s="13" t="s">
        <v>35</v>
      </c>
      <c r="B34" s="97" t="s">
        <v>111</v>
      </c>
      <c r="C34" s="16">
        <f t="shared" si="0"/>
        <v>0</v>
      </c>
      <c r="D34" s="16"/>
      <c r="E34" s="43"/>
      <c r="F34" s="21">
        <f t="shared" si="1"/>
        <v>0</v>
      </c>
      <c r="G34" s="39"/>
      <c r="H34" s="15" t="s">
        <v>252</v>
      </c>
    </row>
    <row r="35" spans="1:10" ht="15" customHeight="1" x14ac:dyDescent="0.35">
      <c r="A35" s="13" t="s">
        <v>36</v>
      </c>
      <c r="B35" s="97" t="s">
        <v>110</v>
      </c>
      <c r="C35" s="16">
        <f t="shared" si="0"/>
        <v>1</v>
      </c>
      <c r="D35" s="16"/>
      <c r="E35" s="43"/>
      <c r="F35" s="21">
        <f t="shared" si="1"/>
        <v>1</v>
      </c>
      <c r="G35" s="39"/>
      <c r="H35" s="15" t="s">
        <v>285</v>
      </c>
    </row>
    <row r="36" spans="1:10" ht="15" customHeight="1" x14ac:dyDescent="0.35">
      <c r="A36" s="13" t="s">
        <v>37</v>
      </c>
      <c r="B36" s="97" t="s">
        <v>110</v>
      </c>
      <c r="C36" s="16">
        <f t="shared" si="0"/>
        <v>1</v>
      </c>
      <c r="D36" s="16"/>
      <c r="E36" s="43"/>
      <c r="F36" s="21">
        <f t="shared" si="1"/>
        <v>1</v>
      </c>
      <c r="G36" s="39"/>
      <c r="H36" s="15" t="s">
        <v>222</v>
      </c>
    </row>
    <row r="37" spans="1:10" ht="15" customHeight="1" x14ac:dyDescent="0.35">
      <c r="A37" s="17" t="s">
        <v>38</v>
      </c>
      <c r="B37" s="24"/>
      <c r="C37" s="24"/>
      <c r="D37" s="19"/>
      <c r="E37" s="19"/>
      <c r="F37" s="22"/>
      <c r="G37" s="41"/>
      <c r="H37" s="24"/>
    </row>
    <row r="38" spans="1:10" ht="15" customHeight="1" x14ac:dyDescent="0.35">
      <c r="A38" s="13" t="s">
        <v>39</v>
      </c>
      <c r="B38" s="97" t="s">
        <v>110</v>
      </c>
      <c r="C38" s="16">
        <f t="shared" si="0"/>
        <v>1</v>
      </c>
      <c r="D38" s="16"/>
      <c r="E38" s="43"/>
      <c r="F38" s="21">
        <f t="shared" si="1"/>
        <v>1</v>
      </c>
      <c r="G38" s="39"/>
      <c r="H38" s="15" t="s">
        <v>188</v>
      </c>
    </row>
    <row r="39" spans="1:10" ht="15" customHeight="1" x14ac:dyDescent="0.35">
      <c r="A39" s="13" t="s">
        <v>40</v>
      </c>
      <c r="B39" s="97" t="s">
        <v>110</v>
      </c>
      <c r="C39" s="16">
        <f t="shared" si="0"/>
        <v>1</v>
      </c>
      <c r="D39" s="16"/>
      <c r="E39" s="43"/>
      <c r="F39" s="21">
        <f t="shared" si="1"/>
        <v>1</v>
      </c>
      <c r="G39" s="39"/>
      <c r="H39" s="15" t="s">
        <v>593</v>
      </c>
    </row>
    <row r="40" spans="1:10" ht="15" customHeight="1" x14ac:dyDescent="0.35">
      <c r="A40" s="42" t="s">
        <v>41</v>
      </c>
      <c r="B40" s="97" t="s">
        <v>110</v>
      </c>
      <c r="C40" s="16">
        <f t="shared" si="0"/>
        <v>1</v>
      </c>
      <c r="D40" s="16"/>
      <c r="E40" s="43"/>
      <c r="F40" s="21">
        <f t="shared" si="1"/>
        <v>1</v>
      </c>
      <c r="G40" s="39"/>
      <c r="H40" s="54" t="s">
        <v>286</v>
      </c>
    </row>
    <row r="41" spans="1:10" ht="15" customHeight="1" x14ac:dyDescent="0.35">
      <c r="A41" s="13" t="s">
        <v>42</v>
      </c>
      <c r="B41" s="97" t="s">
        <v>110</v>
      </c>
      <c r="C41" s="16">
        <f t="shared" si="0"/>
        <v>1</v>
      </c>
      <c r="D41" s="16"/>
      <c r="E41" s="43"/>
      <c r="F41" s="21">
        <f t="shared" si="1"/>
        <v>1</v>
      </c>
      <c r="G41" s="39"/>
      <c r="H41" s="15" t="s">
        <v>287</v>
      </c>
    </row>
    <row r="42" spans="1:10" ht="15" customHeight="1" x14ac:dyDescent="0.35">
      <c r="A42" s="13" t="s">
        <v>43</v>
      </c>
      <c r="B42" s="97" t="s">
        <v>110</v>
      </c>
      <c r="C42" s="16">
        <f t="shared" si="0"/>
        <v>1</v>
      </c>
      <c r="D42" s="16"/>
      <c r="E42" s="43"/>
      <c r="F42" s="21">
        <f t="shared" si="1"/>
        <v>1</v>
      </c>
      <c r="G42" s="39"/>
      <c r="H42" s="15" t="s">
        <v>189</v>
      </c>
    </row>
    <row r="43" spans="1:10" ht="15" customHeight="1" x14ac:dyDescent="0.35">
      <c r="A43" s="13" t="s">
        <v>44</v>
      </c>
      <c r="B43" s="97" t="s">
        <v>110</v>
      </c>
      <c r="C43" s="16">
        <f t="shared" si="0"/>
        <v>1</v>
      </c>
      <c r="D43" s="16"/>
      <c r="E43" s="43"/>
      <c r="F43" s="21">
        <f t="shared" si="1"/>
        <v>1</v>
      </c>
      <c r="G43" s="39"/>
      <c r="H43" s="15" t="s">
        <v>288</v>
      </c>
    </row>
    <row r="44" spans="1:10" ht="15" customHeight="1" x14ac:dyDescent="0.35">
      <c r="A44" s="13" t="s">
        <v>45</v>
      </c>
      <c r="B44" s="97" t="s">
        <v>111</v>
      </c>
      <c r="C44" s="16">
        <f t="shared" si="0"/>
        <v>0</v>
      </c>
      <c r="D44" s="16"/>
      <c r="E44" s="43"/>
      <c r="F44" s="21">
        <f t="shared" si="1"/>
        <v>0</v>
      </c>
      <c r="G44" s="39" t="s">
        <v>468</v>
      </c>
      <c r="H44" s="15" t="s">
        <v>467</v>
      </c>
    </row>
    <row r="45" spans="1:10" ht="15" customHeight="1" x14ac:dyDescent="0.35">
      <c r="A45" s="13" t="s">
        <v>118</v>
      </c>
      <c r="B45" s="97" t="s">
        <v>110</v>
      </c>
      <c r="C45" s="16">
        <f t="shared" si="0"/>
        <v>1</v>
      </c>
      <c r="D45" s="16"/>
      <c r="E45" s="43"/>
      <c r="F45" s="21">
        <f t="shared" si="1"/>
        <v>1</v>
      </c>
      <c r="G45" s="39"/>
      <c r="H45" s="15" t="s">
        <v>289</v>
      </c>
    </row>
    <row r="46" spans="1:10" ht="15" customHeight="1" x14ac:dyDescent="0.35">
      <c r="A46" s="17" t="s">
        <v>47</v>
      </c>
      <c r="B46" s="24"/>
      <c r="C46" s="24"/>
      <c r="D46" s="19"/>
      <c r="E46" s="19"/>
      <c r="F46" s="22"/>
      <c r="G46" s="41"/>
      <c r="H46" s="27"/>
    </row>
    <row r="47" spans="1:10" ht="15" customHeight="1" x14ac:dyDescent="0.35">
      <c r="A47" s="13" t="s">
        <v>48</v>
      </c>
      <c r="B47" s="97" t="s">
        <v>110</v>
      </c>
      <c r="C47" s="16">
        <f t="shared" si="0"/>
        <v>1</v>
      </c>
      <c r="D47" s="16"/>
      <c r="E47" s="43"/>
      <c r="F47" s="21">
        <f t="shared" si="1"/>
        <v>1</v>
      </c>
      <c r="G47" s="39"/>
      <c r="H47" s="15" t="s">
        <v>190</v>
      </c>
    </row>
    <row r="48" spans="1:10" ht="15" customHeight="1" x14ac:dyDescent="0.35">
      <c r="A48" s="13" t="s">
        <v>49</v>
      </c>
      <c r="B48" s="97" t="s">
        <v>111</v>
      </c>
      <c r="C48" s="16">
        <f t="shared" si="0"/>
        <v>0</v>
      </c>
      <c r="D48" s="16"/>
      <c r="E48" s="43"/>
      <c r="F48" s="21">
        <f t="shared" si="1"/>
        <v>0</v>
      </c>
      <c r="G48" s="39" t="s">
        <v>625</v>
      </c>
      <c r="H48" s="57" t="s">
        <v>471</v>
      </c>
      <c r="J48" s="51"/>
    </row>
    <row r="49" spans="1:8" ht="15" customHeight="1" x14ac:dyDescent="0.35">
      <c r="A49" s="13" t="s">
        <v>50</v>
      </c>
      <c r="B49" s="97" t="s">
        <v>110</v>
      </c>
      <c r="C49" s="16">
        <f t="shared" si="0"/>
        <v>1</v>
      </c>
      <c r="D49" s="16"/>
      <c r="E49" s="43"/>
      <c r="F49" s="21">
        <f t="shared" si="1"/>
        <v>1</v>
      </c>
      <c r="G49" s="39"/>
      <c r="H49" s="15" t="s">
        <v>191</v>
      </c>
    </row>
    <row r="50" spans="1:8" ht="15" customHeight="1" x14ac:dyDescent="0.35">
      <c r="A50" s="13" t="s">
        <v>51</v>
      </c>
      <c r="B50" s="97" t="s">
        <v>110</v>
      </c>
      <c r="C50" s="16">
        <f t="shared" si="0"/>
        <v>1</v>
      </c>
      <c r="D50" s="16"/>
      <c r="E50" s="43"/>
      <c r="F50" s="21">
        <f t="shared" si="1"/>
        <v>1</v>
      </c>
      <c r="G50" s="39"/>
      <c r="H50" s="15" t="s">
        <v>192</v>
      </c>
    </row>
    <row r="51" spans="1:8" ht="15" customHeight="1" x14ac:dyDescent="0.35">
      <c r="A51" s="13" t="s">
        <v>52</v>
      </c>
      <c r="B51" s="97" t="s">
        <v>110</v>
      </c>
      <c r="C51" s="16">
        <f t="shared" si="0"/>
        <v>1</v>
      </c>
      <c r="D51" s="16"/>
      <c r="E51" s="43"/>
      <c r="F51" s="21">
        <f t="shared" si="1"/>
        <v>1</v>
      </c>
      <c r="G51" s="39"/>
      <c r="H51" s="15" t="s">
        <v>255</v>
      </c>
    </row>
    <row r="52" spans="1:8" ht="15" customHeight="1" x14ac:dyDescent="0.35">
      <c r="A52" s="13" t="s">
        <v>53</v>
      </c>
      <c r="B52" s="97" t="s">
        <v>110</v>
      </c>
      <c r="C52" s="16">
        <f t="shared" si="0"/>
        <v>1</v>
      </c>
      <c r="D52" s="16"/>
      <c r="E52" s="43"/>
      <c r="F52" s="21">
        <f t="shared" si="1"/>
        <v>1</v>
      </c>
      <c r="G52" s="39"/>
      <c r="H52" s="12" t="s">
        <v>223</v>
      </c>
    </row>
    <row r="53" spans="1:8" ht="15" customHeight="1" x14ac:dyDescent="0.35">
      <c r="A53" s="13" t="s">
        <v>54</v>
      </c>
      <c r="B53" s="97" t="s">
        <v>110</v>
      </c>
      <c r="C53" s="16">
        <f t="shared" si="0"/>
        <v>1</v>
      </c>
      <c r="D53" s="16"/>
      <c r="E53" s="43"/>
      <c r="F53" s="21">
        <f t="shared" si="1"/>
        <v>1</v>
      </c>
      <c r="G53" s="39"/>
      <c r="H53" s="15" t="s">
        <v>224</v>
      </c>
    </row>
    <row r="54" spans="1:8" ht="15" customHeight="1" x14ac:dyDescent="0.35">
      <c r="A54" s="17" t="s">
        <v>55</v>
      </c>
      <c r="B54" s="24"/>
      <c r="C54" s="24"/>
      <c r="D54" s="19"/>
      <c r="E54" s="19"/>
      <c r="F54" s="22"/>
      <c r="G54" s="41"/>
      <c r="H54" s="27"/>
    </row>
    <row r="55" spans="1:8" ht="15" customHeight="1" x14ac:dyDescent="0.35">
      <c r="A55" s="13" t="s">
        <v>56</v>
      </c>
      <c r="B55" s="97" t="s">
        <v>110</v>
      </c>
      <c r="C55" s="16">
        <f t="shared" si="0"/>
        <v>1</v>
      </c>
      <c r="D55" s="16"/>
      <c r="E55" s="43"/>
      <c r="F55" s="21">
        <f t="shared" si="1"/>
        <v>1</v>
      </c>
      <c r="G55" s="39"/>
      <c r="H55" s="15" t="s">
        <v>193</v>
      </c>
    </row>
    <row r="56" spans="1:8" ht="15" customHeight="1" x14ac:dyDescent="0.35">
      <c r="A56" s="13" t="s">
        <v>57</v>
      </c>
      <c r="B56" s="97" t="s">
        <v>110</v>
      </c>
      <c r="C56" s="16">
        <f t="shared" si="0"/>
        <v>1</v>
      </c>
      <c r="D56" s="16"/>
      <c r="E56" s="43"/>
      <c r="F56" s="21">
        <f t="shared" si="1"/>
        <v>1</v>
      </c>
      <c r="G56" s="39"/>
      <c r="H56" s="15" t="s">
        <v>194</v>
      </c>
    </row>
    <row r="57" spans="1:8" ht="15" customHeight="1" x14ac:dyDescent="0.35">
      <c r="A57" s="13" t="s">
        <v>58</v>
      </c>
      <c r="B57" s="97" t="s">
        <v>110</v>
      </c>
      <c r="C57" s="16">
        <f t="shared" si="0"/>
        <v>1</v>
      </c>
      <c r="D57" s="16"/>
      <c r="E57" s="43"/>
      <c r="F57" s="21">
        <f t="shared" si="1"/>
        <v>1</v>
      </c>
      <c r="G57" s="39"/>
      <c r="H57" s="15" t="s">
        <v>195</v>
      </c>
    </row>
    <row r="58" spans="1:8" s="51" customFormat="1" ht="15" customHeight="1" x14ac:dyDescent="0.35">
      <c r="A58" s="13" t="s">
        <v>59</v>
      </c>
      <c r="B58" s="97" t="s">
        <v>111</v>
      </c>
      <c r="C58" s="16">
        <f t="shared" si="0"/>
        <v>0</v>
      </c>
      <c r="D58" s="16"/>
      <c r="E58" s="43"/>
      <c r="F58" s="21">
        <f t="shared" si="1"/>
        <v>0</v>
      </c>
      <c r="G58" s="39" t="s">
        <v>341</v>
      </c>
      <c r="H58" s="15" t="s">
        <v>225</v>
      </c>
    </row>
    <row r="59" spans="1:8" ht="15" customHeight="1" x14ac:dyDescent="0.35">
      <c r="A59" s="13" t="s">
        <v>60</v>
      </c>
      <c r="B59" s="97" t="s">
        <v>110</v>
      </c>
      <c r="C59" s="16">
        <f t="shared" si="0"/>
        <v>1</v>
      </c>
      <c r="D59" s="16"/>
      <c r="E59" s="43"/>
      <c r="F59" s="21">
        <f t="shared" si="1"/>
        <v>1</v>
      </c>
      <c r="G59" s="39"/>
      <c r="H59" s="15" t="s">
        <v>196</v>
      </c>
    </row>
    <row r="60" spans="1:8" ht="15" customHeight="1" x14ac:dyDescent="0.35">
      <c r="A60" s="13" t="s">
        <v>61</v>
      </c>
      <c r="B60" s="97" t="s">
        <v>110</v>
      </c>
      <c r="C60" s="16">
        <f t="shared" si="0"/>
        <v>1</v>
      </c>
      <c r="D60" s="16"/>
      <c r="E60" s="43"/>
      <c r="F60" s="21">
        <f t="shared" si="1"/>
        <v>1</v>
      </c>
      <c r="G60" s="39"/>
      <c r="H60" s="15" t="s">
        <v>290</v>
      </c>
    </row>
    <row r="61" spans="1:8" ht="15" customHeight="1" x14ac:dyDescent="0.35">
      <c r="A61" s="13" t="s">
        <v>62</v>
      </c>
      <c r="B61" s="97" t="s">
        <v>110</v>
      </c>
      <c r="C61" s="16">
        <f t="shared" si="0"/>
        <v>1</v>
      </c>
      <c r="D61" s="16"/>
      <c r="E61" s="43"/>
      <c r="F61" s="21">
        <f t="shared" si="1"/>
        <v>1</v>
      </c>
      <c r="G61" s="39"/>
      <c r="H61" s="15" t="s">
        <v>197</v>
      </c>
    </row>
    <row r="62" spans="1:8" ht="15" customHeight="1" x14ac:dyDescent="0.35">
      <c r="A62" s="13" t="s">
        <v>63</v>
      </c>
      <c r="B62" s="97" t="s">
        <v>110</v>
      </c>
      <c r="C62" s="16">
        <f t="shared" si="0"/>
        <v>1</v>
      </c>
      <c r="D62" s="16"/>
      <c r="E62" s="43"/>
      <c r="F62" s="21">
        <f t="shared" si="1"/>
        <v>1</v>
      </c>
      <c r="G62" s="39"/>
      <c r="H62" s="12" t="s">
        <v>291</v>
      </c>
    </row>
    <row r="63" spans="1:8" ht="15" customHeight="1" x14ac:dyDescent="0.35">
      <c r="A63" s="13" t="s">
        <v>64</v>
      </c>
      <c r="B63" s="97" t="s">
        <v>110</v>
      </c>
      <c r="C63" s="16">
        <f t="shared" si="0"/>
        <v>1</v>
      </c>
      <c r="D63" s="16"/>
      <c r="E63" s="43"/>
      <c r="F63" s="21">
        <f t="shared" si="1"/>
        <v>1</v>
      </c>
      <c r="G63" s="39"/>
      <c r="H63" s="15" t="s">
        <v>292</v>
      </c>
    </row>
    <row r="64" spans="1:8" ht="15" customHeight="1" x14ac:dyDescent="0.35">
      <c r="A64" s="13" t="s">
        <v>65</v>
      </c>
      <c r="B64" s="97" t="s">
        <v>110</v>
      </c>
      <c r="C64" s="16">
        <f t="shared" si="0"/>
        <v>1</v>
      </c>
      <c r="D64" s="16"/>
      <c r="E64" s="43"/>
      <c r="F64" s="21">
        <f t="shared" si="1"/>
        <v>1</v>
      </c>
      <c r="G64" s="39"/>
      <c r="H64" s="15" t="s">
        <v>198</v>
      </c>
    </row>
    <row r="65" spans="1:8" ht="15" customHeight="1" x14ac:dyDescent="0.35">
      <c r="A65" s="13" t="s">
        <v>66</v>
      </c>
      <c r="B65" s="97" t="s">
        <v>110</v>
      </c>
      <c r="C65" s="16">
        <f t="shared" si="0"/>
        <v>1</v>
      </c>
      <c r="D65" s="16"/>
      <c r="E65" s="43"/>
      <c r="F65" s="21">
        <f t="shared" si="1"/>
        <v>1</v>
      </c>
      <c r="G65" s="39"/>
      <c r="H65" s="15" t="s">
        <v>199</v>
      </c>
    </row>
    <row r="66" spans="1:8" ht="15" customHeight="1" x14ac:dyDescent="0.35">
      <c r="A66" s="13" t="s">
        <v>67</v>
      </c>
      <c r="B66" s="97" t="s">
        <v>111</v>
      </c>
      <c r="C66" s="16">
        <f t="shared" si="0"/>
        <v>0</v>
      </c>
      <c r="D66" s="16"/>
      <c r="E66" s="43"/>
      <c r="F66" s="21">
        <f t="shared" si="1"/>
        <v>0</v>
      </c>
      <c r="G66" s="39" t="s">
        <v>340</v>
      </c>
      <c r="H66" s="15" t="s">
        <v>226</v>
      </c>
    </row>
    <row r="67" spans="1:8" ht="15" customHeight="1" x14ac:dyDescent="0.35">
      <c r="A67" s="13" t="s">
        <v>68</v>
      </c>
      <c r="B67" s="97" t="s">
        <v>110</v>
      </c>
      <c r="C67" s="16">
        <f t="shared" si="0"/>
        <v>1</v>
      </c>
      <c r="D67" s="16"/>
      <c r="E67" s="43"/>
      <c r="F67" s="21">
        <f t="shared" si="1"/>
        <v>1</v>
      </c>
      <c r="G67" s="39" t="s">
        <v>626</v>
      </c>
      <c r="H67" s="15" t="s">
        <v>293</v>
      </c>
    </row>
    <row r="68" spans="1:8" ht="15" customHeight="1" x14ac:dyDescent="0.35">
      <c r="A68" s="13" t="s">
        <v>69</v>
      </c>
      <c r="B68" s="97" t="s">
        <v>110</v>
      </c>
      <c r="C68" s="16">
        <f t="shared" si="0"/>
        <v>1</v>
      </c>
      <c r="D68" s="16"/>
      <c r="E68" s="43"/>
      <c r="F68" s="21">
        <f t="shared" si="1"/>
        <v>1</v>
      </c>
      <c r="G68" s="39"/>
      <c r="H68" s="15" t="s">
        <v>200</v>
      </c>
    </row>
    <row r="69" spans="1:8" ht="15" customHeight="1" x14ac:dyDescent="0.35">
      <c r="A69" s="17" t="s">
        <v>70</v>
      </c>
      <c r="B69" s="24"/>
      <c r="C69" s="24"/>
      <c r="D69" s="19"/>
      <c r="E69" s="19"/>
      <c r="F69" s="22"/>
      <c r="G69" s="41"/>
      <c r="H69" s="27"/>
    </row>
    <row r="70" spans="1:8" ht="15" customHeight="1" x14ac:dyDescent="0.35">
      <c r="A70" s="13" t="s">
        <v>71</v>
      </c>
      <c r="B70" s="97" t="s">
        <v>110</v>
      </c>
      <c r="C70" s="16">
        <f t="shared" si="0"/>
        <v>1</v>
      </c>
      <c r="D70" s="16"/>
      <c r="E70" s="43"/>
      <c r="F70" s="21">
        <f t="shared" si="1"/>
        <v>1</v>
      </c>
      <c r="G70" s="39"/>
      <c r="H70" s="15" t="s">
        <v>294</v>
      </c>
    </row>
    <row r="71" spans="1:8" ht="15" customHeight="1" x14ac:dyDescent="0.35">
      <c r="A71" s="13" t="s">
        <v>72</v>
      </c>
      <c r="B71" s="97" t="s">
        <v>110</v>
      </c>
      <c r="C71" s="16">
        <f t="shared" si="0"/>
        <v>1</v>
      </c>
      <c r="D71" s="16"/>
      <c r="E71" s="43"/>
      <c r="F71" s="21">
        <f t="shared" si="1"/>
        <v>1</v>
      </c>
      <c r="G71" s="39"/>
      <c r="H71" s="12" t="s">
        <v>227</v>
      </c>
    </row>
    <row r="72" spans="1:8" ht="15" customHeight="1" x14ac:dyDescent="0.35">
      <c r="A72" s="13" t="s">
        <v>73</v>
      </c>
      <c r="B72" s="97" t="s">
        <v>110</v>
      </c>
      <c r="C72" s="16">
        <f t="shared" ref="C72:C98" si="2">IF(B72="Да, размещен",1,0)</f>
        <v>1</v>
      </c>
      <c r="D72" s="16"/>
      <c r="E72" s="43"/>
      <c r="F72" s="21">
        <f t="shared" ref="F72:F98" si="3">C72*(1-D72)*(1-E72)</f>
        <v>1</v>
      </c>
      <c r="G72" s="39"/>
      <c r="H72" s="15" t="s">
        <v>295</v>
      </c>
    </row>
    <row r="73" spans="1:8" ht="15" customHeight="1" x14ac:dyDescent="0.35">
      <c r="A73" s="13" t="s">
        <v>74</v>
      </c>
      <c r="B73" s="97" t="s">
        <v>110</v>
      </c>
      <c r="C73" s="16">
        <f t="shared" si="2"/>
        <v>1</v>
      </c>
      <c r="D73" s="16"/>
      <c r="E73" s="43"/>
      <c r="F73" s="21">
        <f t="shared" si="3"/>
        <v>1</v>
      </c>
      <c r="G73" s="39"/>
      <c r="H73" s="15" t="s">
        <v>201</v>
      </c>
    </row>
    <row r="74" spans="1:8" ht="15" customHeight="1" x14ac:dyDescent="0.35">
      <c r="A74" s="13" t="s">
        <v>75</v>
      </c>
      <c r="B74" s="97" t="s">
        <v>110</v>
      </c>
      <c r="C74" s="16">
        <f t="shared" si="2"/>
        <v>1</v>
      </c>
      <c r="D74" s="16"/>
      <c r="E74" s="43"/>
      <c r="F74" s="21">
        <f t="shared" si="3"/>
        <v>1</v>
      </c>
      <c r="G74" s="39"/>
      <c r="H74" s="15" t="s">
        <v>228</v>
      </c>
    </row>
    <row r="75" spans="1:8" ht="15" customHeight="1" x14ac:dyDescent="0.35">
      <c r="A75" s="13" t="s">
        <v>76</v>
      </c>
      <c r="B75" s="97" t="s">
        <v>110</v>
      </c>
      <c r="C75" s="16">
        <f t="shared" si="2"/>
        <v>1</v>
      </c>
      <c r="D75" s="16"/>
      <c r="E75" s="43"/>
      <c r="F75" s="21">
        <f t="shared" si="3"/>
        <v>1</v>
      </c>
      <c r="G75" s="39"/>
      <c r="H75" s="15" t="s">
        <v>202</v>
      </c>
    </row>
    <row r="76" spans="1:8" ht="15" customHeight="1" x14ac:dyDescent="0.35">
      <c r="A76" s="17" t="s">
        <v>77</v>
      </c>
      <c r="B76" s="24"/>
      <c r="C76" s="24"/>
      <c r="D76" s="19"/>
      <c r="E76" s="19"/>
      <c r="F76" s="22"/>
      <c r="G76" s="41"/>
      <c r="H76" s="27"/>
    </row>
    <row r="77" spans="1:8" ht="15" customHeight="1" x14ac:dyDescent="0.35">
      <c r="A77" s="13" t="s">
        <v>78</v>
      </c>
      <c r="B77" s="97" t="s">
        <v>110</v>
      </c>
      <c r="C77" s="16">
        <f t="shared" si="2"/>
        <v>1</v>
      </c>
      <c r="D77" s="16"/>
      <c r="E77" s="43"/>
      <c r="F77" s="21">
        <f t="shared" si="3"/>
        <v>1</v>
      </c>
      <c r="G77" s="39"/>
      <c r="H77" s="15" t="s">
        <v>203</v>
      </c>
    </row>
    <row r="78" spans="1:8" ht="15" customHeight="1" x14ac:dyDescent="0.35">
      <c r="A78" s="13" t="s">
        <v>80</v>
      </c>
      <c r="B78" s="97" t="s">
        <v>110</v>
      </c>
      <c r="C78" s="16">
        <f t="shared" si="2"/>
        <v>1</v>
      </c>
      <c r="D78" s="16"/>
      <c r="E78" s="43"/>
      <c r="F78" s="21">
        <f t="shared" si="3"/>
        <v>1</v>
      </c>
      <c r="G78" s="39"/>
      <c r="H78" s="15" t="s">
        <v>204</v>
      </c>
    </row>
    <row r="79" spans="1:8" ht="15" customHeight="1" x14ac:dyDescent="0.35">
      <c r="A79" s="13" t="s">
        <v>81</v>
      </c>
      <c r="B79" s="97" t="s">
        <v>110</v>
      </c>
      <c r="C79" s="16">
        <f t="shared" si="2"/>
        <v>1</v>
      </c>
      <c r="D79" s="16"/>
      <c r="E79" s="43"/>
      <c r="F79" s="21">
        <f t="shared" si="3"/>
        <v>1</v>
      </c>
      <c r="G79" s="39"/>
      <c r="H79" s="15" t="s">
        <v>296</v>
      </c>
    </row>
    <row r="80" spans="1:8" ht="15" customHeight="1" x14ac:dyDescent="0.35">
      <c r="A80" s="13" t="s">
        <v>82</v>
      </c>
      <c r="B80" s="97" t="s">
        <v>110</v>
      </c>
      <c r="C80" s="16">
        <f t="shared" si="2"/>
        <v>1</v>
      </c>
      <c r="D80" s="16"/>
      <c r="E80" s="43"/>
      <c r="F80" s="21">
        <f t="shared" si="3"/>
        <v>1</v>
      </c>
      <c r="G80" s="39"/>
      <c r="H80" s="44" t="s">
        <v>497</v>
      </c>
    </row>
    <row r="81" spans="1:8" ht="15" customHeight="1" x14ac:dyDescent="0.35">
      <c r="A81" s="13" t="s">
        <v>84</v>
      </c>
      <c r="B81" s="97" t="s">
        <v>110</v>
      </c>
      <c r="C81" s="16">
        <f t="shared" si="2"/>
        <v>1</v>
      </c>
      <c r="D81" s="16"/>
      <c r="E81" s="43"/>
      <c r="F81" s="21">
        <f t="shared" si="3"/>
        <v>1</v>
      </c>
      <c r="G81" s="39"/>
      <c r="H81" s="15" t="s">
        <v>297</v>
      </c>
    </row>
    <row r="82" spans="1:8" ht="15" customHeight="1" x14ac:dyDescent="0.35">
      <c r="A82" s="13" t="s">
        <v>85</v>
      </c>
      <c r="B82" s="97" t="s">
        <v>110</v>
      </c>
      <c r="C82" s="16">
        <f t="shared" si="2"/>
        <v>1</v>
      </c>
      <c r="D82" s="16"/>
      <c r="E82" s="43"/>
      <c r="F82" s="21">
        <f t="shared" si="3"/>
        <v>1</v>
      </c>
      <c r="G82" s="39"/>
      <c r="H82" s="15" t="s">
        <v>206</v>
      </c>
    </row>
    <row r="83" spans="1:8" ht="15" customHeight="1" x14ac:dyDescent="0.35">
      <c r="A83" s="13" t="s">
        <v>86</v>
      </c>
      <c r="B83" s="97" t="s">
        <v>111</v>
      </c>
      <c r="C83" s="16">
        <f t="shared" si="2"/>
        <v>0</v>
      </c>
      <c r="D83" s="16"/>
      <c r="E83" s="43"/>
      <c r="F83" s="21">
        <f t="shared" si="3"/>
        <v>0</v>
      </c>
      <c r="G83" s="39" t="s">
        <v>662</v>
      </c>
      <c r="H83" s="15" t="s">
        <v>253</v>
      </c>
    </row>
    <row r="84" spans="1:8" ht="15" customHeight="1" x14ac:dyDescent="0.35">
      <c r="A84" s="13" t="s">
        <v>87</v>
      </c>
      <c r="B84" s="97" t="s">
        <v>110</v>
      </c>
      <c r="C84" s="16">
        <f t="shared" si="2"/>
        <v>1</v>
      </c>
      <c r="D84" s="16"/>
      <c r="E84" s="43"/>
      <c r="F84" s="21">
        <f t="shared" si="3"/>
        <v>1</v>
      </c>
      <c r="G84" s="39"/>
      <c r="H84" s="44" t="s">
        <v>229</v>
      </c>
    </row>
    <row r="85" spans="1:8" ht="15" customHeight="1" x14ac:dyDescent="0.35">
      <c r="A85" s="13" t="s">
        <v>88</v>
      </c>
      <c r="B85" s="97" t="s">
        <v>110</v>
      </c>
      <c r="C85" s="16">
        <f t="shared" si="2"/>
        <v>1</v>
      </c>
      <c r="D85" s="16"/>
      <c r="E85" s="43"/>
      <c r="F85" s="21">
        <f t="shared" si="3"/>
        <v>1</v>
      </c>
      <c r="G85" s="39"/>
      <c r="H85" s="15" t="s">
        <v>207</v>
      </c>
    </row>
    <row r="86" spans="1:8" ht="15" customHeight="1" x14ac:dyDescent="0.35">
      <c r="A86" s="13" t="s">
        <v>89</v>
      </c>
      <c r="B86" s="97" t="s">
        <v>110</v>
      </c>
      <c r="C86" s="16">
        <f t="shared" si="2"/>
        <v>1</v>
      </c>
      <c r="D86" s="16"/>
      <c r="E86" s="43"/>
      <c r="F86" s="21">
        <f t="shared" si="3"/>
        <v>1</v>
      </c>
      <c r="G86" s="39"/>
      <c r="H86" s="15" t="s">
        <v>298</v>
      </c>
    </row>
    <row r="87" spans="1:8" ht="15" customHeight="1" x14ac:dyDescent="0.35">
      <c r="A87" s="17" t="s">
        <v>90</v>
      </c>
      <c r="B87" s="24"/>
      <c r="C87" s="24"/>
      <c r="D87" s="19"/>
      <c r="E87" s="19"/>
      <c r="F87" s="22"/>
      <c r="G87" s="41"/>
      <c r="H87" s="27"/>
    </row>
    <row r="88" spans="1:8" ht="15" customHeight="1" x14ac:dyDescent="0.35">
      <c r="A88" s="13" t="s">
        <v>79</v>
      </c>
      <c r="B88" s="97" t="s">
        <v>110</v>
      </c>
      <c r="C88" s="16">
        <f>IF(B88="Да, размещен",1,0)</f>
        <v>1</v>
      </c>
      <c r="D88" s="16"/>
      <c r="E88" s="43"/>
      <c r="F88" s="21">
        <f>C88*(1-D88)*(1-E88)</f>
        <v>1</v>
      </c>
      <c r="G88" s="39"/>
      <c r="H88" s="15" t="s">
        <v>299</v>
      </c>
    </row>
    <row r="89" spans="1:8" ht="15" customHeight="1" x14ac:dyDescent="0.35">
      <c r="A89" s="13" t="s">
        <v>91</v>
      </c>
      <c r="B89" s="97" t="s">
        <v>110</v>
      </c>
      <c r="C89" s="16">
        <f>IF(B89="Да, размещен",1,0)</f>
        <v>1</v>
      </c>
      <c r="D89" s="16"/>
      <c r="E89" s="96"/>
      <c r="F89" s="21">
        <f t="shared" si="3"/>
        <v>1</v>
      </c>
      <c r="G89" s="39"/>
      <c r="H89" s="15" t="s">
        <v>208</v>
      </c>
    </row>
    <row r="90" spans="1:8" ht="15" customHeight="1" x14ac:dyDescent="0.35">
      <c r="A90" s="13" t="s">
        <v>83</v>
      </c>
      <c r="B90" s="97" t="s">
        <v>110</v>
      </c>
      <c r="C90" s="16">
        <f>IF(B90="Да, размещен",1,0)</f>
        <v>1</v>
      </c>
      <c r="D90" s="16"/>
      <c r="E90" s="43"/>
      <c r="F90" s="21">
        <f>C90*(1-D90)*(1-E90)</f>
        <v>1</v>
      </c>
      <c r="G90" s="39"/>
      <c r="H90" s="15" t="s">
        <v>205</v>
      </c>
    </row>
    <row r="91" spans="1:8" ht="15" customHeight="1" x14ac:dyDescent="0.35">
      <c r="A91" s="13" t="s">
        <v>92</v>
      </c>
      <c r="B91" s="97" t="s">
        <v>110</v>
      </c>
      <c r="C91" s="16">
        <f t="shared" si="2"/>
        <v>1</v>
      </c>
      <c r="D91" s="16"/>
      <c r="E91" s="16"/>
      <c r="F91" s="21">
        <f t="shared" si="3"/>
        <v>1</v>
      </c>
      <c r="G91" s="39"/>
      <c r="H91" s="15" t="s">
        <v>230</v>
      </c>
    </row>
    <row r="92" spans="1:8" ht="15" customHeight="1" x14ac:dyDescent="0.35">
      <c r="A92" s="13" t="s">
        <v>93</v>
      </c>
      <c r="B92" s="97" t="s">
        <v>110</v>
      </c>
      <c r="C92" s="16">
        <f t="shared" si="2"/>
        <v>1</v>
      </c>
      <c r="D92" s="16"/>
      <c r="E92" s="43"/>
      <c r="F92" s="21">
        <f t="shared" si="3"/>
        <v>1</v>
      </c>
      <c r="G92" s="39"/>
      <c r="H92" s="15" t="s">
        <v>300</v>
      </c>
    </row>
    <row r="93" spans="1:8" ht="15" customHeight="1" x14ac:dyDescent="0.35">
      <c r="A93" s="13" t="s">
        <v>94</v>
      </c>
      <c r="B93" s="97" t="s">
        <v>110</v>
      </c>
      <c r="C93" s="16">
        <f t="shared" si="2"/>
        <v>1</v>
      </c>
      <c r="D93" s="16"/>
      <c r="E93" s="43"/>
      <c r="F93" s="21">
        <f t="shared" si="3"/>
        <v>1</v>
      </c>
      <c r="G93" s="39"/>
      <c r="H93" s="15" t="s">
        <v>209</v>
      </c>
    </row>
    <row r="94" spans="1:8" ht="15" customHeight="1" x14ac:dyDescent="0.35">
      <c r="A94" s="13" t="s">
        <v>95</v>
      </c>
      <c r="B94" s="97" t="s">
        <v>110</v>
      </c>
      <c r="C94" s="16">
        <f t="shared" si="2"/>
        <v>1</v>
      </c>
      <c r="D94" s="16"/>
      <c r="E94" s="43"/>
      <c r="F94" s="21">
        <f t="shared" si="3"/>
        <v>1</v>
      </c>
      <c r="G94" s="39"/>
      <c r="H94" s="15" t="s">
        <v>210</v>
      </c>
    </row>
    <row r="95" spans="1:8" ht="15" customHeight="1" x14ac:dyDescent="0.35">
      <c r="A95" s="13" t="s">
        <v>96</v>
      </c>
      <c r="B95" s="97" t="s">
        <v>110</v>
      </c>
      <c r="C95" s="16">
        <f t="shared" si="2"/>
        <v>1</v>
      </c>
      <c r="D95" s="16"/>
      <c r="E95" s="43"/>
      <c r="F95" s="21">
        <f t="shared" si="3"/>
        <v>1</v>
      </c>
      <c r="G95" s="39"/>
      <c r="H95" s="15" t="s">
        <v>301</v>
      </c>
    </row>
    <row r="96" spans="1:8" ht="15" customHeight="1" x14ac:dyDescent="0.35">
      <c r="A96" s="13" t="s">
        <v>97</v>
      </c>
      <c r="B96" s="97" t="s">
        <v>110</v>
      </c>
      <c r="C96" s="16">
        <f t="shared" si="2"/>
        <v>1</v>
      </c>
      <c r="D96" s="16"/>
      <c r="E96" s="43"/>
      <c r="F96" s="21">
        <f t="shared" si="3"/>
        <v>1</v>
      </c>
      <c r="G96" s="39"/>
      <c r="H96" s="15" t="s">
        <v>211</v>
      </c>
    </row>
    <row r="97" spans="1:8" ht="15" customHeight="1" x14ac:dyDescent="0.35">
      <c r="A97" s="13" t="s">
        <v>98</v>
      </c>
      <c r="B97" s="97" t="s">
        <v>110</v>
      </c>
      <c r="C97" s="16">
        <f t="shared" si="2"/>
        <v>1</v>
      </c>
      <c r="D97" s="16"/>
      <c r="E97" s="43"/>
      <c r="F97" s="21">
        <f t="shared" si="3"/>
        <v>1</v>
      </c>
      <c r="G97" s="39"/>
      <c r="H97" s="12" t="s">
        <v>212</v>
      </c>
    </row>
    <row r="98" spans="1:8" ht="15" customHeight="1" x14ac:dyDescent="0.35">
      <c r="A98" s="42" t="s">
        <v>99</v>
      </c>
      <c r="B98" s="97" t="s">
        <v>110</v>
      </c>
      <c r="C98" s="16">
        <f t="shared" si="2"/>
        <v>1</v>
      </c>
      <c r="D98" s="16"/>
      <c r="E98" s="43"/>
      <c r="F98" s="21">
        <f t="shared" si="3"/>
        <v>1</v>
      </c>
      <c r="G98" s="39"/>
      <c r="H98" s="15" t="s">
        <v>302</v>
      </c>
    </row>
  </sheetData>
  <autoFilter ref="A6:H6" xr:uid="{00000000-0009-0000-0000-000004000000}"/>
  <mergeCells count="10">
    <mergeCell ref="F4:F5"/>
    <mergeCell ref="A1:H1"/>
    <mergeCell ref="A2:H2"/>
    <mergeCell ref="G3:G5"/>
    <mergeCell ref="C3:F3"/>
    <mergeCell ref="H3:H5"/>
    <mergeCell ref="E4:E5"/>
    <mergeCell ref="A3:A5"/>
    <mergeCell ref="C4:C5"/>
    <mergeCell ref="D4:D5"/>
  </mergeCells>
  <dataValidations count="2">
    <dataValidation type="list" allowBlank="1" showInputMessage="1" showErrorMessage="1" sqref="H6" xr:uid="{00000000-0002-0000-0400-000000000000}">
      <formula1>#REF!</formula1>
    </dataValidation>
    <dataValidation type="list" allowBlank="1" showInputMessage="1" showErrorMessage="1" sqref="B7:B98" xr:uid="{00000000-0002-0000-0400-000001000000}">
      <formula1>$B$4:$B$5</formula1>
    </dataValidation>
  </dataValidations>
  <hyperlinks>
    <hyperlink ref="H20" r:id="rId1" xr:uid="{00000000-0004-0000-0400-000000000000}"/>
    <hyperlink ref="H23" r:id="rId2" xr:uid="{00000000-0004-0000-0400-000001000000}"/>
    <hyperlink ref="H15" r:id="rId3" xr:uid="{00000000-0004-0000-0400-000002000000}"/>
    <hyperlink ref="H27" r:id="rId4" xr:uid="{00000000-0004-0000-0400-000003000000}"/>
    <hyperlink ref="H47" r:id="rId5" xr:uid="{00000000-0004-0000-0400-000004000000}"/>
    <hyperlink ref="H59" r:id="rId6" xr:uid="{00000000-0004-0000-0400-000005000000}"/>
    <hyperlink ref="H10" r:id="rId7" xr:uid="{00000000-0004-0000-0400-000006000000}"/>
    <hyperlink ref="H11" r:id="rId8" xr:uid="{00000000-0004-0000-0400-000007000000}"/>
    <hyperlink ref="H12" r:id="rId9" xr:uid="{00000000-0004-0000-0400-000008000000}"/>
    <hyperlink ref="H14" r:id="rId10" xr:uid="{00000000-0004-0000-0400-000009000000}"/>
    <hyperlink ref="H16" r:id="rId11" xr:uid="{00000000-0004-0000-0400-00000A000000}"/>
    <hyperlink ref="H17" r:id="rId12" xr:uid="{00000000-0004-0000-0400-00000B000000}"/>
    <hyperlink ref="H22" r:id="rId13" xr:uid="{00000000-0004-0000-0400-00000C000000}"/>
    <hyperlink ref="H26" r:id="rId14" xr:uid="{00000000-0004-0000-0400-00000D000000}"/>
    <hyperlink ref="H9" r:id="rId15" xr:uid="{00000000-0004-0000-0400-00000E000000}"/>
    <hyperlink ref="H28" r:id="rId16" xr:uid="{00000000-0004-0000-0400-00000F000000}"/>
    <hyperlink ref="H30" r:id="rId17" xr:uid="{00000000-0004-0000-0400-000010000000}"/>
    <hyperlink ref="H32" r:id="rId18" xr:uid="{00000000-0004-0000-0400-000011000000}"/>
    <hyperlink ref="H33" r:id="rId19" xr:uid="{00000000-0004-0000-0400-000012000000}"/>
    <hyperlink ref="H38" r:id="rId20" xr:uid="{00000000-0004-0000-0400-000013000000}"/>
    <hyperlink ref="H42" r:id="rId21" xr:uid="{00000000-0004-0000-0400-000014000000}"/>
    <hyperlink ref="H50" r:id="rId22" xr:uid="{00000000-0004-0000-0400-000015000000}"/>
    <hyperlink ref="H56" r:id="rId23" xr:uid="{00000000-0004-0000-0400-000016000000}"/>
    <hyperlink ref="H57" r:id="rId24" xr:uid="{00000000-0004-0000-0400-000017000000}"/>
    <hyperlink ref="H60" r:id="rId25" xr:uid="{00000000-0004-0000-0400-000018000000}"/>
    <hyperlink ref="H61" r:id="rId26" xr:uid="{00000000-0004-0000-0400-000019000000}"/>
    <hyperlink ref="H64" r:id="rId27" xr:uid="{00000000-0004-0000-0400-00001A000000}"/>
    <hyperlink ref="H65" r:id="rId28" xr:uid="{00000000-0004-0000-0400-00001B000000}"/>
    <hyperlink ref="H68" r:id="rId29" xr:uid="{00000000-0004-0000-0400-00001C000000}"/>
    <hyperlink ref="H77" r:id="rId30" xr:uid="{00000000-0004-0000-0400-00001D000000}"/>
    <hyperlink ref="H78" r:id="rId31" xr:uid="{00000000-0004-0000-0400-00001E000000}"/>
    <hyperlink ref="H89" r:id="rId32" xr:uid="{00000000-0004-0000-0400-00001F000000}"/>
    <hyperlink ref="H93" r:id="rId33" xr:uid="{00000000-0004-0000-0400-000020000000}"/>
    <hyperlink ref="H94" r:id="rId34" xr:uid="{00000000-0004-0000-0400-000021000000}"/>
    <hyperlink ref="H29" r:id="rId35" xr:uid="{00000000-0004-0000-0400-000022000000}"/>
    <hyperlink ref="H41" r:id="rId36" xr:uid="{00000000-0004-0000-0400-000023000000}"/>
    <hyperlink ref="H49" r:id="rId37" xr:uid="{00000000-0004-0000-0400-000024000000}"/>
    <hyperlink ref="H55" r:id="rId38" xr:uid="{00000000-0004-0000-0400-000025000000}"/>
    <hyperlink ref="H82" r:id="rId39" xr:uid="{00000000-0004-0000-0400-000026000000}"/>
    <hyperlink ref="H44" r:id="rId40" display="http://www.ksp61.ru/work/plans/" xr:uid="{00000000-0004-0000-0400-000027000000}"/>
    <hyperlink ref="H43" r:id="rId41" xr:uid="{00000000-0004-0000-0400-000028000000}"/>
    <hyperlink ref="H45" r:id="rId42" xr:uid="{00000000-0004-0000-0400-000029000000}"/>
    <hyperlink ref="H8" r:id="rId43" xr:uid="{00000000-0004-0000-0400-00002A000000}"/>
    <hyperlink ref="H18" r:id="rId44" xr:uid="{00000000-0004-0000-0400-00002B000000}"/>
    <hyperlink ref="H19" r:id="rId45" xr:uid="{00000000-0004-0000-0400-00002C000000}"/>
    <hyperlink ref="H21" r:id="rId46" xr:uid="{00000000-0004-0000-0400-00002D000000}"/>
    <hyperlink ref="H24" r:id="rId47" xr:uid="{00000000-0004-0000-0400-00002E000000}"/>
    <hyperlink ref="H31" r:id="rId48" xr:uid="{00000000-0004-0000-0400-00002F000000}"/>
    <hyperlink ref="H35" r:id="rId49" xr:uid="{00000000-0004-0000-0400-000030000000}"/>
    <hyperlink ref="H36" r:id="rId50" xr:uid="{00000000-0004-0000-0400-000031000000}"/>
    <hyperlink ref="H39" r:id="rId51" xr:uid="{00000000-0004-0000-0400-000032000000}"/>
    <hyperlink ref="H40" r:id="rId52" xr:uid="{00000000-0004-0000-0400-000033000000}"/>
    <hyperlink ref="H52" r:id="rId53" xr:uid="{00000000-0004-0000-0400-000034000000}"/>
    <hyperlink ref="H53" r:id="rId54" xr:uid="{00000000-0004-0000-0400-000035000000}"/>
    <hyperlink ref="H72" r:id="rId55" xr:uid="{00000000-0004-0000-0400-000036000000}"/>
    <hyperlink ref="H84" r:id="rId56" xr:uid="{00000000-0004-0000-0400-000037000000}"/>
    <hyperlink ref="H85" r:id="rId57" xr:uid="{00000000-0004-0000-0400-000038000000}"/>
    <hyperlink ref="H92" r:id="rId58" xr:uid="{00000000-0004-0000-0400-000039000000}"/>
    <hyperlink ref="H91" r:id="rId59" xr:uid="{00000000-0004-0000-0400-00003A000000}"/>
    <hyperlink ref="H96" r:id="rId60" xr:uid="{00000000-0004-0000-0400-00003B000000}"/>
    <hyperlink ref="H97" r:id="rId61" xr:uid="{00000000-0004-0000-0400-00003C000000}"/>
    <hyperlink ref="H98" r:id="rId62" xr:uid="{00000000-0004-0000-0400-00003D000000}"/>
    <hyperlink ref="H58" r:id="rId63" xr:uid="{00000000-0004-0000-0400-00003E000000}"/>
    <hyperlink ref="H66" r:id="rId64" xr:uid="{00000000-0004-0000-0400-00003F000000}"/>
    <hyperlink ref="H73" r:id="rId65" xr:uid="{00000000-0004-0000-0400-000040000000}"/>
    <hyperlink ref="H7" r:id="rId66" xr:uid="{00000000-0004-0000-0400-000041000000}"/>
    <hyperlink ref="H13" r:id="rId67" xr:uid="{00000000-0004-0000-0400-000042000000}"/>
    <hyperlink ref="H62" r:id="rId68" xr:uid="{00000000-0004-0000-0400-000043000000}"/>
    <hyperlink ref="H67" r:id="rId69" xr:uid="{00000000-0004-0000-0400-000044000000}"/>
    <hyperlink ref="H83" r:id="rId70" xr:uid="{00000000-0004-0000-0400-000045000000}"/>
    <hyperlink ref="H88" r:id="rId71" xr:uid="{00000000-0004-0000-0400-000046000000}"/>
    <hyperlink ref="H90" r:id="rId72" xr:uid="{00000000-0004-0000-0400-000047000000}"/>
    <hyperlink ref="H34" r:id="rId73" xr:uid="{00000000-0004-0000-0400-000048000000}"/>
    <hyperlink ref="H51" r:id="rId74" xr:uid="{00000000-0004-0000-0400-000049000000}"/>
    <hyperlink ref="H63" r:id="rId75" xr:uid="{00000000-0004-0000-0400-00004A000000}"/>
    <hyperlink ref="H70" r:id="rId76" xr:uid="{00000000-0004-0000-0400-00004B000000}"/>
    <hyperlink ref="H71" r:id="rId77" xr:uid="{00000000-0004-0000-0400-00004C000000}"/>
    <hyperlink ref="H74" r:id="rId78" xr:uid="{00000000-0004-0000-0400-00004D000000}"/>
    <hyperlink ref="H75" r:id="rId79" xr:uid="{00000000-0004-0000-0400-00004E000000}"/>
    <hyperlink ref="H79" r:id="rId80" display="http://www.ksp19.ru/plan_18.html" xr:uid="{00000000-0004-0000-0400-00004F000000}"/>
    <hyperlink ref="H81" r:id="rId81" xr:uid="{00000000-0004-0000-0400-000050000000}"/>
    <hyperlink ref="H86" r:id="rId82" xr:uid="{00000000-0004-0000-0400-000051000000}"/>
    <hyperlink ref="H95" r:id="rId83" xr:uid="{00000000-0004-0000-0400-000052000000}"/>
    <hyperlink ref="H48" r:id="rId84" xr:uid="{00000000-0004-0000-0400-000053000000}"/>
    <hyperlink ref="H80" r:id="rId85" xr:uid="{00000000-0004-0000-0400-000054000000}"/>
  </hyperlinks>
  <pageMargins left="0.70866141732283472" right="0.70866141732283472" top="0.74803149606299213" bottom="0.74803149606299213" header="0.31496062992125984" footer="0.31496062992125984"/>
  <pageSetup paperSize="9" scale="78" fitToHeight="3" orientation="landscape" r:id="rId86"/>
  <headerFooter>
    <oddFooter>&amp;C&amp;A&amp;R&amp;P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101"/>
  <sheetViews>
    <sheetView workbookViewId="0">
      <pane ySplit="6" topLeftCell="A7" activePane="bottomLeft" state="frozenSplit"/>
      <selection pane="bottomLeft" activeCell="R3" sqref="R3:R6"/>
    </sheetView>
  </sheetViews>
  <sheetFormatPr defaultRowHeight="14.5" x14ac:dyDescent="0.35"/>
  <cols>
    <col min="1" max="1" width="27" customWidth="1"/>
    <col min="2" max="2" width="45.81640625" customWidth="1"/>
    <col min="3" max="3" width="5.7265625" customWidth="1"/>
    <col min="4" max="5" width="4.7265625" customWidth="1"/>
    <col min="6" max="6" width="5.7265625" style="23" customWidth="1"/>
    <col min="7" max="7" width="14.1796875" style="23" customWidth="1"/>
    <col min="8" max="8" width="14.453125" customWidth="1"/>
    <col min="9" max="9" width="13.81640625" customWidth="1"/>
    <col min="10" max="10" width="12.453125" customWidth="1"/>
    <col min="11" max="11" width="15" customWidth="1"/>
    <col min="12" max="12" width="14.26953125" customWidth="1"/>
    <col min="13" max="13" width="14.453125" customWidth="1"/>
    <col min="14" max="14" width="13.54296875" customWidth="1"/>
    <col min="15" max="15" width="12" customWidth="1"/>
    <col min="16" max="16" width="14.81640625" customWidth="1"/>
    <col min="17" max="17" width="14" customWidth="1"/>
    <col min="18" max="18" width="18.7265625" style="63" customWidth="1"/>
    <col min="19" max="19" width="10.54296875" customWidth="1"/>
    <col min="261" max="261" width="25.54296875" customWidth="1"/>
    <col min="262" max="262" width="51" customWidth="1"/>
    <col min="263" max="263" width="5.54296875" customWidth="1"/>
    <col min="264" max="265" width="4.54296875" customWidth="1"/>
    <col min="266" max="266" width="5.54296875" customWidth="1"/>
    <col min="267" max="270" width="7.453125" customWidth="1"/>
    <col min="271" max="272" width="16.54296875" customWidth="1"/>
    <col min="517" max="517" width="25.54296875" customWidth="1"/>
    <col min="518" max="518" width="51" customWidth="1"/>
    <col min="519" max="519" width="5.54296875" customWidth="1"/>
    <col min="520" max="521" width="4.54296875" customWidth="1"/>
    <col min="522" max="522" width="5.54296875" customWidth="1"/>
    <col min="523" max="526" width="7.453125" customWidth="1"/>
    <col min="527" max="528" width="16.54296875" customWidth="1"/>
    <col min="773" max="773" width="25.54296875" customWidth="1"/>
    <col min="774" max="774" width="51" customWidth="1"/>
    <col min="775" max="775" width="5.54296875" customWidth="1"/>
    <col min="776" max="777" width="4.54296875" customWidth="1"/>
    <col min="778" max="778" width="5.54296875" customWidth="1"/>
    <col min="779" max="782" width="7.453125" customWidth="1"/>
    <col min="783" max="784" width="16.54296875" customWidth="1"/>
    <col min="1029" max="1029" width="25.54296875" customWidth="1"/>
    <col min="1030" max="1030" width="51" customWidth="1"/>
    <col min="1031" max="1031" width="5.54296875" customWidth="1"/>
    <col min="1032" max="1033" width="4.54296875" customWidth="1"/>
    <col min="1034" max="1034" width="5.54296875" customWidth="1"/>
    <col min="1035" max="1038" width="7.453125" customWidth="1"/>
    <col min="1039" max="1040" width="16.54296875" customWidth="1"/>
    <col min="1285" max="1285" width="25.54296875" customWidth="1"/>
    <col min="1286" max="1286" width="51" customWidth="1"/>
    <col min="1287" max="1287" width="5.54296875" customWidth="1"/>
    <col min="1288" max="1289" width="4.54296875" customWidth="1"/>
    <col min="1290" max="1290" width="5.54296875" customWidth="1"/>
    <col min="1291" max="1294" width="7.453125" customWidth="1"/>
    <col min="1295" max="1296" width="16.54296875" customWidth="1"/>
    <col min="1541" max="1541" width="25.54296875" customWidth="1"/>
    <col min="1542" max="1542" width="51" customWidth="1"/>
    <col min="1543" max="1543" width="5.54296875" customWidth="1"/>
    <col min="1544" max="1545" width="4.54296875" customWidth="1"/>
    <col min="1546" max="1546" width="5.54296875" customWidth="1"/>
    <col min="1547" max="1550" width="7.453125" customWidth="1"/>
    <col min="1551" max="1552" width="16.54296875" customWidth="1"/>
    <col min="1797" max="1797" width="25.54296875" customWidth="1"/>
    <col min="1798" max="1798" width="51" customWidth="1"/>
    <col min="1799" max="1799" width="5.54296875" customWidth="1"/>
    <col min="1800" max="1801" width="4.54296875" customWidth="1"/>
    <col min="1802" max="1802" width="5.54296875" customWidth="1"/>
    <col min="1803" max="1806" width="7.453125" customWidth="1"/>
    <col min="1807" max="1808" width="16.54296875" customWidth="1"/>
    <col min="2053" max="2053" width="25.54296875" customWidth="1"/>
    <col min="2054" max="2054" width="51" customWidth="1"/>
    <col min="2055" max="2055" width="5.54296875" customWidth="1"/>
    <col min="2056" max="2057" width="4.54296875" customWidth="1"/>
    <col min="2058" max="2058" width="5.54296875" customWidth="1"/>
    <col min="2059" max="2062" width="7.453125" customWidth="1"/>
    <col min="2063" max="2064" width="16.54296875" customWidth="1"/>
    <col min="2309" max="2309" width="25.54296875" customWidth="1"/>
    <col min="2310" max="2310" width="51" customWidth="1"/>
    <col min="2311" max="2311" width="5.54296875" customWidth="1"/>
    <col min="2312" max="2313" width="4.54296875" customWidth="1"/>
    <col min="2314" max="2314" width="5.54296875" customWidth="1"/>
    <col min="2315" max="2318" width="7.453125" customWidth="1"/>
    <col min="2319" max="2320" width="16.54296875" customWidth="1"/>
    <col min="2565" max="2565" width="25.54296875" customWidth="1"/>
    <col min="2566" max="2566" width="51" customWidth="1"/>
    <col min="2567" max="2567" width="5.54296875" customWidth="1"/>
    <col min="2568" max="2569" width="4.54296875" customWidth="1"/>
    <col min="2570" max="2570" width="5.54296875" customWidth="1"/>
    <col min="2571" max="2574" width="7.453125" customWidth="1"/>
    <col min="2575" max="2576" width="16.54296875" customWidth="1"/>
    <col min="2821" max="2821" width="25.54296875" customWidth="1"/>
    <col min="2822" max="2822" width="51" customWidth="1"/>
    <col min="2823" max="2823" width="5.54296875" customWidth="1"/>
    <col min="2824" max="2825" width="4.54296875" customWidth="1"/>
    <col min="2826" max="2826" width="5.54296875" customWidth="1"/>
    <col min="2827" max="2830" width="7.453125" customWidth="1"/>
    <col min="2831" max="2832" width="16.54296875" customWidth="1"/>
    <col min="3077" max="3077" width="25.54296875" customWidth="1"/>
    <col min="3078" max="3078" width="51" customWidth="1"/>
    <col min="3079" max="3079" width="5.54296875" customWidth="1"/>
    <col min="3080" max="3081" width="4.54296875" customWidth="1"/>
    <col min="3082" max="3082" width="5.54296875" customWidth="1"/>
    <col min="3083" max="3086" width="7.453125" customWidth="1"/>
    <col min="3087" max="3088" width="16.54296875" customWidth="1"/>
    <col min="3333" max="3333" width="25.54296875" customWidth="1"/>
    <col min="3334" max="3334" width="51" customWidth="1"/>
    <col min="3335" max="3335" width="5.54296875" customWidth="1"/>
    <col min="3336" max="3337" width="4.54296875" customWidth="1"/>
    <col min="3338" max="3338" width="5.54296875" customWidth="1"/>
    <col min="3339" max="3342" width="7.453125" customWidth="1"/>
    <col min="3343" max="3344" width="16.54296875" customWidth="1"/>
    <col min="3589" max="3589" width="25.54296875" customWidth="1"/>
    <col min="3590" max="3590" width="51" customWidth="1"/>
    <col min="3591" max="3591" width="5.54296875" customWidth="1"/>
    <col min="3592" max="3593" width="4.54296875" customWidth="1"/>
    <col min="3594" max="3594" width="5.54296875" customWidth="1"/>
    <col min="3595" max="3598" width="7.453125" customWidth="1"/>
    <col min="3599" max="3600" width="16.54296875" customWidth="1"/>
    <col min="3845" max="3845" width="25.54296875" customWidth="1"/>
    <col min="3846" max="3846" width="51" customWidth="1"/>
    <col min="3847" max="3847" width="5.54296875" customWidth="1"/>
    <col min="3848" max="3849" width="4.54296875" customWidth="1"/>
    <col min="3850" max="3850" width="5.54296875" customWidth="1"/>
    <col min="3851" max="3854" width="7.453125" customWidth="1"/>
    <col min="3855" max="3856" width="16.54296875" customWidth="1"/>
    <col min="4101" max="4101" width="25.54296875" customWidth="1"/>
    <col min="4102" max="4102" width="51" customWidth="1"/>
    <col min="4103" max="4103" width="5.54296875" customWidth="1"/>
    <col min="4104" max="4105" width="4.54296875" customWidth="1"/>
    <col min="4106" max="4106" width="5.54296875" customWidth="1"/>
    <col min="4107" max="4110" width="7.453125" customWidth="1"/>
    <col min="4111" max="4112" width="16.54296875" customWidth="1"/>
    <col min="4357" max="4357" width="25.54296875" customWidth="1"/>
    <col min="4358" max="4358" width="51" customWidth="1"/>
    <col min="4359" max="4359" width="5.54296875" customWidth="1"/>
    <col min="4360" max="4361" width="4.54296875" customWidth="1"/>
    <col min="4362" max="4362" width="5.54296875" customWidth="1"/>
    <col min="4363" max="4366" width="7.453125" customWidth="1"/>
    <col min="4367" max="4368" width="16.54296875" customWidth="1"/>
    <col min="4613" max="4613" width="25.54296875" customWidth="1"/>
    <col min="4614" max="4614" width="51" customWidth="1"/>
    <col min="4615" max="4615" width="5.54296875" customWidth="1"/>
    <col min="4616" max="4617" width="4.54296875" customWidth="1"/>
    <col min="4618" max="4618" width="5.54296875" customWidth="1"/>
    <col min="4619" max="4622" width="7.453125" customWidth="1"/>
    <col min="4623" max="4624" width="16.54296875" customWidth="1"/>
    <col min="4869" max="4869" width="25.54296875" customWidth="1"/>
    <col min="4870" max="4870" width="51" customWidth="1"/>
    <col min="4871" max="4871" width="5.54296875" customWidth="1"/>
    <col min="4872" max="4873" width="4.54296875" customWidth="1"/>
    <col min="4874" max="4874" width="5.54296875" customWidth="1"/>
    <col min="4875" max="4878" width="7.453125" customWidth="1"/>
    <col min="4879" max="4880" width="16.54296875" customWidth="1"/>
    <col min="5125" max="5125" width="25.54296875" customWidth="1"/>
    <col min="5126" max="5126" width="51" customWidth="1"/>
    <col min="5127" max="5127" width="5.54296875" customWidth="1"/>
    <col min="5128" max="5129" width="4.54296875" customWidth="1"/>
    <col min="5130" max="5130" width="5.54296875" customWidth="1"/>
    <col min="5131" max="5134" width="7.453125" customWidth="1"/>
    <col min="5135" max="5136" width="16.54296875" customWidth="1"/>
    <col min="5381" max="5381" width="25.54296875" customWidth="1"/>
    <col min="5382" max="5382" width="51" customWidth="1"/>
    <col min="5383" max="5383" width="5.54296875" customWidth="1"/>
    <col min="5384" max="5385" width="4.54296875" customWidth="1"/>
    <col min="5386" max="5386" width="5.54296875" customWidth="1"/>
    <col min="5387" max="5390" width="7.453125" customWidth="1"/>
    <col min="5391" max="5392" width="16.54296875" customWidth="1"/>
    <col min="5637" max="5637" width="25.54296875" customWidth="1"/>
    <col min="5638" max="5638" width="51" customWidth="1"/>
    <col min="5639" max="5639" width="5.54296875" customWidth="1"/>
    <col min="5640" max="5641" width="4.54296875" customWidth="1"/>
    <col min="5642" max="5642" width="5.54296875" customWidth="1"/>
    <col min="5643" max="5646" width="7.453125" customWidth="1"/>
    <col min="5647" max="5648" width="16.54296875" customWidth="1"/>
    <col min="5893" max="5893" width="25.54296875" customWidth="1"/>
    <col min="5894" max="5894" width="51" customWidth="1"/>
    <col min="5895" max="5895" width="5.54296875" customWidth="1"/>
    <col min="5896" max="5897" width="4.54296875" customWidth="1"/>
    <col min="5898" max="5898" width="5.54296875" customWidth="1"/>
    <col min="5899" max="5902" width="7.453125" customWidth="1"/>
    <col min="5903" max="5904" width="16.54296875" customWidth="1"/>
    <col min="6149" max="6149" width="25.54296875" customWidth="1"/>
    <col min="6150" max="6150" width="51" customWidth="1"/>
    <col min="6151" max="6151" width="5.54296875" customWidth="1"/>
    <col min="6152" max="6153" width="4.54296875" customWidth="1"/>
    <col min="6154" max="6154" width="5.54296875" customWidth="1"/>
    <col min="6155" max="6158" width="7.453125" customWidth="1"/>
    <col min="6159" max="6160" width="16.54296875" customWidth="1"/>
    <col min="6405" max="6405" width="25.54296875" customWidth="1"/>
    <col min="6406" max="6406" width="51" customWidth="1"/>
    <col min="6407" max="6407" width="5.54296875" customWidth="1"/>
    <col min="6408" max="6409" width="4.54296875" customWidth="1"/>
    <col min="6410" max="6410" width="5.54296875" customWidth="1"/>
    <col min="6411" max="6414" width="7.453125" customWidth="1"/>
    <col min="6415" max="6416" width="16.54296875" customWidth="1"/>
    <col min="6661" max="6661" width="25.54296875" customWidth="1"/>
    <col min="6662" max="6662" width="51" customWidth="1"/>
    <col min="6663" max="6663" width="5.54296875" customWidth="1"/>
    <col min="6664" max="6665" width="4.54296875" customWidth="1"/>
    <col min="6666" max="6666" width="5.54296875" customWidth="1"/>
    <col min="6667" max="6670" width="7.453125" customWidth="1"/>
    <col min="6671" max="6672" width="16.54296875" customWidth="1"/>
    <col min="6917" max="6917" width="25.54296875" customWidth="1"/>
    <col min="6918" max="6918" width="51" customWidth="1"/>
    <col min="6919" max="6919" width="5.54296875" customWidth="1"/>
    <col min="6920" max="6921" width="4.54296875" customWidth="1"/>
    <col min="6922" max="6922" width="5.54296875" customWidth="1"/>
    <col min="6923" max="6926" width="7.453125" customWidth="1"/>
    <col min="6927" max="6928" width="16.54296875" customWidth="1"/>
    <col min="7173" max="7173" width="25.54296875" customWidth="1"/>
    <col min="7174" max="7174" width="51" customWidth="1"/>
    <col min="7175" max="7175" width="5.54296875" customWidth="1"/>
    <col min="7176" max="7177" width="4.54296875" customWidth="1"/>
    <col min="7178" max="7178" width="5.54296875" customWidth="1"/>
    <col min="7179" max="7182" width="7.453125" customWidth="1"/>
    <col min="7183" max="7184" width="16.54296875" customWidth="1"/>
    <col min="7429" max="7429" width="25.54296875" customWidth="1"/>
    <col min="7430" max="7430" width="51" customWidth="1"/>
    <col min="7431" max="7431" width="5.54296875" customWidth="1"/>
    <col min="7432" max="7433" width="4.54296875" customWidth="1"/>
    <col min="7434" max="7434" width="5.54296875" customWidth="1"/>
    <col min="7435" max="7438" width="7.453125" customWidth="1"/>
    <col min="7439" max="7440" width="16.54296875" customWidth="1"/>
    <col min="7685" max="7685" width="25.54296875" customWidth="1"/>
    <col min="7686" max="7686" width="51" customWidth="1"/>
    <col min="7687" max="7687" width="5.54296875" customWidth="1"/>
    <col min="7688" max="7689" width="4.54296875" customWidth="1"/>
    <col min="7690" max="7690" width="5.54296875" customWidth="1"/>
    <col min="7691" max="7694" width="7.453125" customWidth="1"/>
    <col min="7695" max="7696" width="16.54296875" customWidth="1"/>
    <col min="7941" max="7941" width="25.54296875" customWidth="1"/>
    <col min="7942" max="7942" width="51" customWidth="1"/>
    <col min="7943" max="7943" width="5.54296875" customWidth="1"/>
    <col min="7944" max="7945" width="4.54296875" customWidth="1"/>
    <col min="7946" max="7946" width="5.54296875" customWidth="1"/>
    <col min="7947" max="7950" width="7.453125" customWidth="1"/>
    <col min="7951" max="7952" width="16.54296875" customWidth="1"/>
    <col min="8197" max="8197" width="25.54296875" customWidth="1"/>
    <col min="8198" max="8198" width="51" customWidth="1"/>
    <col min="8199" max="8199" width="5.54296875" customWidth="1"/>
    <col min="8200" max="8201" width="4.54296875" customWidth="1"/>
    <col min="8202" max="8202" width="5.54296875" customWidth="1"/>
    <col min="8203" max="8206" width="7.453125" customWidth="1"/>
    <col min="8207" max="8208" width="16.54296875" customWidth="1"/>
    <col min="8453" max="8453" width="25.54296875" customWidth="1"/>
    <col min="8454" max="8454" width="51" customWidth="1"/>
    <col min="8455" max="8455" width="5.54296875" customWidth="1"/>
    <col min="8456" max="8457" width="4.54296875" customWidth="1"/>
    <col min="8458" max="8458" width="5.54296875" customWidth="1"/>
    <col min="8459" max="8462" width="7.453125" customWidth="1"/>
    <col min="8463" max="8464" width="16.54296875" customWidth="1"/>
    <col min="8709" max="8709" width="25.54296875" customWidth="1"/>
    <col min="8710" max="8710" width="51" customWidth="1"/>
    <col min="8711" max="8711" width="5.54296875" customWidth="1"/>
    <col min="8712" max="8713" width="4.54296875" customWidth="1"/>
    <col min="8714" max="8714" width="5.54296875" customWidth="1"/>
    <col min="8715" max="8718" width="7.453125" customWidth="1"/>
    <col min="8719" max="8720" width="16.54296875" customWidth="1"/>
    <col min="8965" max="8965" width="25.54296875" customWidth="1"/>
    <col min="8966" max="8966" width="51" customWidth="1"/>
    <col min="8967" max="8967" width="5.54296875" customWidth="1"/>
    <col min="8968" max="8969" width="4.54296875" customWidth="1"/>
    <col min="8970" max="8970" width="5.54296875" customWidth="1"/>
    <col min="8971" max="8974" width="7.453125" customWidth="1"/>
    <col min="8975" max="8976" width="16.54296875" customWidth="1"/>
    <col min="9221" max="9221" width="25.54296875" customWidth="1"/>
    <col min="9222" max="9222" width="51" customWidth="1"/>
    <col min="9223" max="9223" width="5.54296875" customWidth="1"/>
    <col min="9224" max="9225" width="4.54296875" customWidth="1"/>
    <col min="9226" max="9226" width="5.54296875" customWidth="1"/>
    <col min="9227" max="9230" width="7.453125" customWidth="1"/>
    <col min="9231" max="9232" width="16.54296875" customWidth="1"/>
    <col min="9477" max="9477" width="25.54296875" customWidth="1"/>
    <col min="9478" max="9478" width="51" customWidth="1"/>
    <col min="9479" max="9479" width="5.54296875" customWidth="1"/>
    <col min="9480" max="9481" width="4.54296875" customWidth="1"/>
    <col min="9482" max="9482" width="5.54296875" customWidth="1"/>
    <col min="9483" max="9486" width="7.453125" customWidth="1"/>
    <col min="9487" max="9488" width="16.54296875" customWidth="1"/>
    <col min="9733" max="9733" width="25.54296875" customWidth="1"/>
    <col min="9734" max="9734" width="51" customWidth="1"/>
    <col min="9735" max="9735" width="5.54296875" customWidth="1"/>
    <col min="9736" max="9737" width="4.54296875" customWidth="1"/>
    <col min="9738" max="9738" width="5.54296875" customWidth="1"/>
    <col min="9739" max="9742" width="7.453125" customWidth="1"/>
    <col min="9743" max="9744" width="16.54296875" customWidth="1"/>
    <col min="9989" max="9989" width="25.54296875" customWidth="1"/>
    <col min="9990" max="9990" width="51" customWidth="1"/>
    <col min="9991" max="9991" width="5.54296875" customWidth="1"/>
    <col min="9992" max="9993" width="4.54296875" customWidth="1"/>
    <col min="9994" max="9994" width="5.54296875" customWidth="1"/>
    <col min="9995" max="9998" width="7.453125" customWidth="1"/>
    <col min="9999" max="10000" width="16.54296875" customWidth="1"/>
    <col min="10245" max="10245" width="25.54296875" customWidth="1"/>
    <col min="10246" max="10246" width="51" customWidth="1"/>
    <col min="10247" max="10247" width="5.54296875" customWidth="1"/>
    <col min="10248" max="10249" width="4.54296875" customWidth="1"/>
    <col min="10250" max="10250" width="5.54296875" customWidth="1"/>
    <col min="10251" max="10254" width="7.453125" customWidth="1"/>
    <col min="10255" max="10256" width="16.54296875" customWidth="1"/>
    <col min="10501" max="10501" width="25.54296875" customWidth="1"/>
    <col min="10502" max="10502" width="51" customWidth="1"/>
    <col min="10503" max="10503" width="5.54296875" customWidth="1"/>
    <col min="10504" max="10505" width="4.54296875" customWidth="1"/>
    <col min="10506" max="10506" width="5.54296875" customWidth="1"/>
    <col min="10507" max="10510" width="7.453125" customWidth="1"/>
    <col min="10511" max="10512" width="16.54296875" customWidth="1"/>
    <col min="10757" max="10757" width="25.54296875" customWidth="1"/>
    <col min="10758" max="10758" width="51" customWidth="1"/>
    <col min="10759" max="10759" width="5.54296875" customWidth="1"/>
    <col min="10760" max="10761" width="4.54296875" customWidth="1"/>
    <col min="10762" max="10762" width="5.54296875" customWidth="1"/>
    <col min="10763" max="10766" width="7.453125" customWidth="1"/>
    <col min="10767" max="10768" width="16.54296875" customWidth="1"/>
    <col min="11013" max="11013" width="25.54296875" customWidth="1"/>
    <col min="11014" max="11014" width="51" customWidth="1"/>
    <col min="11015" max="11015" width="5.54296875" customWidth="1"/>
    <col min="11016" max="11017" width="4.54296875" customWidth="1"/>
    <col min="11018" max="11018" width="5.54296875" customWidth="1"/>
    <col min="11019" max="11022" width="7.453125" customWidth="1"/>
    <col min="11023" max="11024" width="16.54296875" customWidth="1"/>
    <col min="11269" max="11269" width="25.54296875" customWidth="1"/>
    <col min="11270" max="11270" width="51" customWidth="1"/>
    <col min="11271" max="11271" width="5.54296875" customWidth="1"/>
    <col min="11272" max="11273" width="4.54296875" customWidth="1"/>
    <col min="11274" max="11274" width="5.54296875" customWidth="1"/>
    <col min="11275" max="11278" width="7.453125" customWidth="1"/>
    <col min="11279" max="11280" width="16.54296875" customWidth="1"/>
    <col min="11525" max="11525" width="25.54296875" customWidth="1"/>
    <col min="11526" max="11526" width="51" customWidth="1"/>
    <col min="11527" max="11527" width="5.54296875" customWidth="1"/>
    <col min="11528" max="11529" width="4.54296875" customWidth="1"/>
    <col min="11530" max="11530" width="5.54296875" customWidth="1"/>
    <col min="11531" max="11534" width="7.453125" customWidth="1"/>
    <col min="11535" max="11536" width="16.54296875" customWidth="1"/>
    <col min="11781" max="11781" width="25.54296875" customWidth="1"/>
    <col min="11782" max="11782" width="51" customWidth="1"/>
    <col min="11783" max="11783" width="5.54296875" customWidth="1"/>
    <col min="11784" max="11785" width="4.54296875" customWidth="1"/>
    <col min="11786" max="11786" width="5.54296875" customWidth="1"/>
    <col min="11787" max="11790" width="7.453125" customWidth="1"/>
    <col min="11791" max="11792" width="16.54296875" customWidth="1"/>
    <col min="12037" max="12037" width="25.54296875" customWidth="1"/>
    <col min="12038" max="12038" width="51" customWidth="1"/>
    <col min="12039" max="12039" width="5.54296875" customWidth="1"/>
    <col min="12040" max="12041" width="4.54296875" customWidth="1"/>
    <col min="12042" max="12042" width="5.54296875" customWidth="1"/>
    <col min="12043" max="12046" width="7.453125" customWidth="1"/>
    <col min="12047" max="12048" width="16.54296875" customWidth="1"/>
    <col min="12293" max="12293" width="25.54296875" customWidth="1"/>
    <col min="12294" max="12294" width="51" customWidth="1"/>
    <col min="12295" max="12295" width="5.54296875" customWidth="1"/>
    <col min="12296" max="12297" width="4.54296875" customWidth="1"/>
    <col min="12298" max="12298" width="5.54296875" customWidth="1"/>
    <col min="12299" max="12302" width="7.453125" customWidth="1"/>
    <col min="12303" max="12304" width="16.54296875" customWidth="1"/>
    <col min="12549" max="12549" width="25.54296875" customWidth="1"/>
    <col min="12550" max="12550" width="51" customWidth="1"/>
    <col min="12551" max="12551" width="5.54296875" customWidth="1"/>
    <col min="12552" max="12553" width="4.54296875" customWidth="1"/>
    <col min="12554" max="12554" width="5.54296875" customWidth="1"/>
    <col min="12555" max="12558" width="7.453125" customWidth="1"/>
    <col min="12559" max="12560" width="16.54296875" customWidth="1"/>
    <col min="12805" max="12805" width="25.54296875" customWidth="1"/>
    <col min="12806" max="12806" width="51" customWidth="1"/>
    <col min="12807" max="12807" width="5.54296875" customWidth="1"/>
    <col min="12808" max="12809" width="4.54296875" customWidth="1"/>
    <col min="12810" max="12810" width="5.54296875" customWidth="1"/>
    <col min="12811" max="12814" width="7.453125" customWidth="1"/>
    <col min="12815" max="12816" width="16.54296875" customWidth="1"/>
    <col min="13061" max="13061" width="25.54296875" customWidth="1"/>
    <col min="13062" max="13062" width="51" customWidth="1"/>
    <col min="13063" max="13063" width="5.54296875" customWidth="1"/>
    <col min="13064" max="13065" width="4.54296875" customWidth="1"/>
    <col min="13066" max="13066" width="5.54296875" customWidth="1"/>
    <col min="13067" max="13070" width="7.453125" customWidth="1"/>
    <col min="13071" max="13072" width="16.54296875" customWidth="1"/>
    <col min="13317" max="13317" width="25.54296875" customWidth="1"/>
    <col min="13318" max="13318" width="51" customWidth="1"/>
    <col min="13319" max="13319" width="5.54296875" customWidth="1"/>
    <col min="13320" max="13321" width="4.54296875" customWidth="1"/>
    <col min="13322" max="13322" width="5.54296875" customWidth="1"/>
    <col min="13323" max="13326" width="7.453125" customWidth="1"/>
    <col min="13327" max="13328" width="16.54296875" customWidth="1"/>
    <col min="13573" max="13573" width="25.54296875" customWidth="1"/>
    <col min="13574" max="13574" width="51" customWidth="1"/>
    <col min="13575" max="13575" width="5.54296875" customWidth="1"/>
    <col min="13576" max="13577" width="4.54296875" customWidth="1"/>
    <col min="13578" max="13578" width="5.54296875" customWidth="1"/>
    <col min="13579" max="13582" width="7.453125" customWidth="1"/>
    <col min="13583" max="13584" width="16.54296875" customWidth="1"/>
    <col min="13829" max="13829" width="25.54296875" customWidth="1"/>
    <col min="13830" max="13830" width="51" customWidth="1"/>
    <col min="13831" max="13831" width="5.54296875" customWidth="1"/>
    <col min="13832" max="13833" width="4.54296875" customWidth="1"/>
    <col min="13834" max="13834" width="5.54296875" customWidth="1"/>
    <col min="13835" max="13838" width="7.453125" customWidth="1"/>
    <col min="13839" max="13840" width="16.54296875" customWidth="1"/>
    <col min="14085" max="14085" width="25.54296875" customWidth="1"/>
    <col min="14086" max="14086" width="51" customWidth="1"/>
    <col min="14087" max="14087" width="5.54296875" customWidth="1"/>
    <col min="14088" max="14089" width="4.54296875" customWidth="1"/>
    <col min="14090" max="14090" width="5.54296875" customWidth="1"/>
    <col min="14091" max="14094" width="7.453125" customWidth="1"/>
    <col min="14095" max="14096" width="16.54296875" customWidth="1"/>
    <col min="14341" max="14341" width="25.54296875" customWidth="1"/>
    <col min="14342" max="14342" width="51" customWidth="1"/>
    <col min="14343" max="14343" width="5.54296875" customWidth="1"/>
    <col min="14344" max="14345" width="4.54296875" customWidth="1"/>
    <col min="14346" max="14346" width="5.54296875" customWidth="1"/>
    <col min="14347" max="14350" width="7.453125" customWidth="1"/>
    <col min="14351" max="14352" width="16.54296875" customWidth="1"/>
    <col min="14597" max="14597" width="25.54296875" customWidth="1"/>
    <col min="14598" max="14598" width="51" customWidth="1"/>
    <col min="14599" max="14599" width="5.54296875" customWidth="1"/>
    <col min="14600" max="14601" width="4.54296875" customWidth="1"/>
    <col min="14602" max="14602" width="5.54296875" customWidth="1"/>
    <col min="14603" max="14606" width="7.453125" customWidth="1"/>
    <col min="14607" max="14608" width="16.54296875" customWidth="1"/>
    <col min="14853" max="14853" width="25.54296875" customWidth="1"/>
    <col min="14854" max="14854" width="51" customWidth="1"/>
    <col min="14855" max="14855" width="5.54296875" customWidth="1"/>
    <col min="14856" max="14857" width="4.54296875" customWidth="1"/>
    <col min="14858" max="14858" width="5.54296875" customWidth="1"/>
    <col min="14859" max="14862" width="7.453125" customWidth="1"/>
    <col min="14863" max="14864" width="16.54296875" customWidth="1"/>
    <col min="15109" max="15109" width="25.54296875" customWidth="1"/>
    <col min="15110" max="15110" width="51" customWidth="1"/>
    <col min="15111" max="15111" width="5.54296875" customWidth="1"/>
    <col min="15112" max="15113" width="4.54296875" customWidth="1"/>
    <col min="15114" max="15114" width="5.54296875" customWidth="1"/>
    <col min="15115" max="15118" width="7.453125" customWidth="1"/>
    <col min="15119" max="15120" width="16.54296875" customWidth="1"/>
    <col min="15365" max="15365" width="25.54296875" customWidth="1"/>
    <col min="15366" max="15366" width="51" customWidth="1"/>
    <col min="15367" max="15367" width="5.54296875" customWidth="1"/>
    <col min="15368" max="15369" width="4.54296875" customWidth="1"/>
    <col min="15370" max="15370" width="5.54296875" customWidth="1"/>
    <col min="15371" max="15374" width="7.453125" customWidth="1"/>
    <col min="15375" max="15376" width="16.54296875" customWidth="1"/>
    <col min="15621" max="15621" width="25.54296875" customWidth="1"/>
    <col min="15622" max="15622" width="51" customWidth="1"/>
    <col min="15623" max="15623" width="5.54296875" customWidth="1"/>
    <col min="15624" max="15625" width="4.54296875" customWidth="1"/>
    <col min="15626" max="15626" width="5.54296875" customWidth="1"/>
    <col min="15627" max="15630" width="7.453125" customWidth="1"/>
    <col min="15631" max="15632" width="16.54296875" customWidth="1"/>
    <col min="15877" max="15877" width="25.54296875" customWidth="1"/>
    <col min="15878" max="15878" width="51" customWidth="1"/>
    <col min="15879" max="15879" width="5.54296875" customWidth="1"/>
    <col min="15880" max="15881" width="4.54296875" customWidth="1"/>
    <col min="15882" max="15882" width="5.54296875" customWidth="1"/>
    <col min="15883" max="15886" width="7.453125" customWidth="1"/>
    <col min="15887" max="15888" width="16.54296875" customWidth="1"/>
    <col min="16133" max="16133" width="25.54296875" customWidth="1"/>
    <col min="16134" max="16134" width="51" customWidth="1"/>
    <col min="16135" max="16135" width="5.54296875" customWidth="1"/>
    <col min="16136" max="16137" width="4.54296875" customWidth="1"/>
    <col min="16138" max="16138" width="5.54296875" customWidth="1"/>
    <col min="16139" max="16142" width="7.453125" customWidth="1"/>
    <col min="16143" max="16144" width="16.54296875" customWidth="1"/>
  </cols>
  <sheetData>
    <row r="1" spans="1:19" ht="20.149999999999999" customHeight="1" x14ac:dyDescent="0.35">
      <c r="A1" s="113" t="s">
        <v>343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4"/>
    </row>
    <row r="2" spans="1:19" ht="16" customHeight="1" x14ac:dyDescent="0.35">
      <c r="A2" s="58" t="s">
        <v>643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/>
    </row>
    <row r="3" spans="1:19" ht="74.25" customHeight="1" x14ac:dyDescent="0.35">
      <c r="A3" s="167" t="s">
        <v>117</v>
      </c>
      <c r="B3" s="98" t="s">
        <v>344</v>
      </c>
      <c r="C3" s="176" t="s">
        <v>345</v>
      </c>
      <c r="D3" s="177"/>
      <c r="E3" s="177"/>
      <c r="F3" s="177"/>
      <c r="G3" s="174" t="s">
        <v>639</v>
      </c>
      <c r="H3" s="174" t="s">
        <v>348</v>
      </c>
      <c r="I3" s="180" t="s">
        <v>555</v>
      </c>
      <c r="J3" s="181"/>
      <c r="K3" s="182"/>
      <c r="L3" s="174" t="s">
        <v>624</v>
      </c>
      <c r="M3" s="174" t="s">
        <v>515</v>
      </c>
      <c r="N3" s="180" t="s">
        <v>531</v>
      </c>
      <c r="O3" s="181"/>
      <c r="P3" s="182"/>
      <c r="Q3" s="172" t="s">
        <v>524</v>
      </c>
      <c r="R3" s="172" t="s">
        <v>668</v>
      </c>
    </row>
    <row r="4" spans="1:19" ht="27.75" customHeight="1" x14ac:dyDescent="0.35">
      <c r="A4" s="167"/>
      <c r="B4" s="25" t="s">
        <v>236</v>
      </c>
      <c r="C4" s="167" t="s">
        <v>102</v>
      </c>
      <c r="D4" s="167" t="s">
        <v>346</v>
      </c>
      <c r="E4" s="167" t="s">
        <v>347</v>
      </c>
      <c r="F4" s="176" t="s">
        <v>119</v>
      </c>
      <c r="G4" s="183"/>
      <c r="H4" s="175"/>
      <c r="I4" s="185" t="s">
        <v>518</v>
      </c>
      <c r="J4" s="174" t="s">
        <v>349</v>
      </c>
      <c r="K4" s="174" t="s">
        <v>438</v>
      </c>
      <c r="L4" s="175"/>
      <c r="M4" s="175"/>
      <c r="N4" s="174" t="s">
        <v>518</v>
      </c>
      <c r="O4" s="174" t="s">
        <v>349</v>
      </c>
      <c r="P4" s="174" t="s">
        <v>438</v>
      </c>
      <c r="Q4" s="163"/>
      <c r="R4" s="163"/>
    </row>
    <row r="5" spans="1:19" ht="28" customHeight="1" x14ac:dyDescent="0.35">
      <c r="A5" s="167"/>
      <c r="B5" s="25" t="s">
        <v>237</v>
      </c>
      <c r="C5" s="178"/>
      <c r="D5" s="178"/>
      <c r="E5" s="178"/>
      <c r="F5" s="179"/>
      <c r="G5" s="183"/>
      <c r="H5" s="175"/>
      <c r="I5" s="186"/>
      <c r="J5" s="175"/>
      <c r="K5" s="175"/>
      <c r="L5" s="175"/>
      <c r="M5" s="175"/>
      <c r="N5" s="175"/>
      <c r="O5" s="175"/>
      <c r="P5" s="175"/>
      <c r="Q5" s="163"/>
      <c r="R5" s="163"/>
    </row>
    <row r="6" spans="1:19" ht="41.25" customHeight="1" x14ac:dyDescent="0.35">
      <c r="A6" s="167"/>
      <c r="B6" s="25" t="s">
        <v>238</v>
      </c>
      <c r="C6" s="178"/>
      <c r="D6" s="178"/>
      <c r="E6" s="178"/>
      <c r="F6" s="179"/>
      <c r="G6" s="184"/>
      <c r="H6" s="159"/>
      <c r="I6" s="187"/>
      <c r="J6" s="159"/>
      <c r="K6" s="159"/>
      <c r="L6" s="159"/>
      <c r="M6" s="159"/>
      <c r="N6" s="159"/>
      <c r="O6" s="159"/>
      <c r="P6" s="159"/>
      <c r="Q6" s="163"/>
      <c r="R6" s="163"/>
    </row>
    <row r="7" spans="1:19" s="59" customFormat="1" ht="16" customHeight="1" x14ac:dyDescent="0.35">
      <c r="A7" s="17" t="s">
        <v>7</v>
      </c>
      <c r="B7" s="17"/>
      <c r="C7" s="17"/>
      <c r="D7" s="17"/>
      <c r="E7" s="17"/>
      <c r="F7" s="17"/>
      <c r="G7" s="17"/>
      <c r="H7" s="17"/>
      <c r="I7" s="18"/>
      <c r="J7" s="18"/>
      <c r="K7" s="18"/>
      <c r="L7" s="17"/>
      <c r="M7" s="17"/>
      <c r="N7" s="17"/>
      <c r="O7" s="17"/>
      <c r="P7" s="17"/>
      <c r="Q7" s="17"/>
      <c r="R7" s="18"/>
    </row>
    <row r="8" spans="1:19" s="53" customFormat="1" ht="16" customHeight="1" x14ac:dyDescent="0.35">
      <c r="A8" s="13" t="s">
        <v>8</v>
      </c>
      <c r="B8" s="13" t="str">
        <f>IF(C8=2,$B$4,IF(C8=1,$B$5,$B$6))</f>
        <v>Да, размещается по результатам большей части (не менее 50%) плановых контрольных мероприятий</v>
      </c>
      <c r="C8" s="97">
        <f>IF(G8=100,2,IF(G8&gt;=50,1,0))</f>
        <v>1</v>
      </c>
      <c r="D8" s="97"/>
      <c r="E8" s="97"/>
      <c r="F8" s="95">
        <f>C8*(1-D8)*(1-E8)</f>
        <v>1</v>
      </c>
      <c r="G8" s="16">
        <f>(J8+O8)/(I8+N8)*100</f>
        <v>88.888888888888886</v>
      </c>
      <c r="H8" s="60" t="s">
        <v>350</v>
      </c>
      <c r="I8" s="61">
        <v>3</v>
      </c>
      <c r="J8" s="97">
        <v>2</v>
      </c>
      <c r="K8" s="75">
        <f>J8/I8*100</f>
        <v>66.666666666666657</v>
      </c>
      <c r="L8" s="26" t="s">
        <v>544</v>
      </c>
      <c r="M8" s="60" t="s">
        <v>350</v>
      </c>
      <c r="N8" s="61">
        <v>15</v>
      </c>
      <c r="O8" s="61">
        <v>14</v>
      </c>
      <c r="P8" s="75">
        <f t="shared" ref="P8:P23" si="0">O8/N8*100</f>
        <v>93.333333333333329</v>
      </c>
      <c r="Q8" s="80" t="s">
        <v>523</v>
      </c>
      <c r="R8" s="12" t="s">
        <v>172</v>
      </c>
      <c r="S8" s="72"/>
    </row>
    <row r="9" spans="1:19" s="53" customFormat="1" ht="16" customHeight="1" x14ac:dyDescent="0.35">
      <c r="A9" s="13" t="s">
        <v>9</v>
      </c>
      <c r="B9" s="13" t="str">
        <f t="shared" ref="B9:B72" si="1">IF(C9=2,$B$4,IF(C9=1,$B$5,$B$6))</f>
        <v>Да, размещается по результатам всех (100%) плановых контрольных мероприятий</v>
      </c>
      <c r="C9" s="97">
        <f t="shared" ref="C9:C72" si="2">IF(G9=100,2,IF(G9&gt;=50,1,0))</f>
        <v>2</v>
      </c>
      <c r="D9" s="97"/>
      <c r="E9" s="97"/>
      <c r="F9" s="95">
        <f t="shared" ref="F9:F72" si="3">C9*(1-D9)*(1-E9)</f>
        <v>2</v>
      </c>
      <c r="G9" s="16">
        <f t="shared" ref="G9:G72" si="4">(J9+O9)/(I9+N9)*100</f>
        <v>100</v>
      </c>
      <c r="H9" s="60" t="s">
        <v>350</v>
      </c>
      <c r="I9" s="61">
        <v>13</v>
      </c>
      <c r="J9" s="97">
        <v>13</v>
      </c>
      <c r="K9" s="75">
        <f t="shared" ref="K9:K72" si="5">J9/I9*100</f>
        <v>100</v>
      </c>
      <c r="L9" s="26"/>
      <c r="M9" s="60" t="s">
        <v>350</v>
      </c>
      <c r="N9" s="61">
        <v>18</v>
      </c>
      <c r="O9" s="61">
        <v>18</v>
      </c>
      <c r="P9" s="75">
        <f t="shared" si="0"/>
        <v>100</v>
      </c>
      <c r="Q9" s="80"/>
      <c r="R9" s="15" t="s">
        <v>351</v>
      </c>
      <c r="S9" s="72"/>
    </row>
    <row r="10" spans="1:19" s="53" customFormat="1" ht="16" customHeight="1" x14ac:dyDescent="0.35">
      <c r="A10" s="13" t="s">
        <v>10</v>
      </c>
      <c r="B10" s="13" t="str">
        <f t="shared" si="1"/>
        <v>Да, размещается по результатам большей части (не менее 50%) плановых контрольных мероприятий</v>
      </c>
      <c r="C10" s="97">
        <f t="shared" si="2"/>
        <v>1</v>
      </c>
      <c r="D10" s="97"/>
      <c r="E10" s="97"/>
      <c r="F10" s="95">
        <f t="shared" si="3"/>
        <v>1</v>
      </c>
      <c r="G10" s="16">
        <f t="shared" si="4"/>
        <v>75</v>
      </c>
      <c r="H10" s="60" t="s">
        <v>350</v>
      </c>
      <c r="I10" s="61">
        <v>9</v>
      </c>
      <c r="J10" s="97">
        <v>7</v>
      </c>
      <c r="K10" s="75">
        <f t="shared" si="5"/>
        <v>77.777777777777786</v>
      </c>
      <c r="L10" s="26" t="s">
        <v>440</v>
      </c>
      <c r="M10" s="60" t="s">
        <v>350</v>
      </c>
      <c r="N10" s="61">
        <v>11</v>
      </c>
      <c r="O10" s="61">
        <v>8</v>
      </c>
      <c r="P10" s="75">
        <f t="shared" si="0"/>
        <v>72.727272727272734</v>
      </c>
      <c r="Q10" s="80" t="s">
        <v>522</v>
      </c>
      <c r="R10" s="15" t="s">
        <v>352</v>
      </c>
      <c r="S10" s="71"/>
    </row>
    <row r="11" spans="1:19" s="53" customFormat="1" ht="16" customHeight="1" x14ac:dyDescent="0.35">
      <c r="A11" s="13" t="s">
        <v>11</v>
      </c>
      <c r="B11" s="13" t="str">
        <f t="shared" si="1"/>
        <v>Да, размещается по результатам большей части (не менее 50%) плановых контрольных мероприятий</v>
      </c>
      <c r="C11" s="97">
        <f t="shared" si="2"/>
        <v>1</v>
      </c>
      <c r="D11" s="97"/>
      <c r="E11" s="97"/>
      <c r="F11" s="95">
        <f t="shared" si="3"/>
        <v>1</v>
      </c>
      <c r="G11" s="16">
        <f t="shared" si="4"/>
        <v>80.851063829787222</v>
      </c>
      <c r="H11" s="60" t="s">
        <v>350</v>
      </c>
      <c r="I11" s="61">
        <v>16</v>
      </c>
      <c r="J11" s="97">
        <v>14</v>
      </c>
      <c r="K11" s="75">
        <f t="shared" si="5"/>
        <v>87.5</v>
      </c>
      <c r="L11" s="26" t="s">
        <v>527</v>
      </c>
      <c r="M11" s="60" t="s">
        <v>350</v>
      </c>
      <c r="N11" s="61">
        <v>31</v>
      </c>
      <c r="O11" s="61">
        <v>24</v>
      </c>
      <c r="P11" s="75">
        <f t="shared" si="0"/>
        <v>77.41935483870968</v>
      </c>
      <c r="Q11" s="91" t="s">
        <v>529</v>
      </c>
      <c r="R11" s="15" t="s">
        <v>393</v>
      </c>
      <c r="S11" s="71"/>
    </row>
    <row r="12" spans="1:19" s="53" customFormat="1" ht="16" customHeight="1" x14ac:dyDescent="0.35">
      <c r="A12" s="13" t="s">
        <v>12</v>
      </c>
      <c r="B12" s="13" t="str">
        <f t="shared" si="1"/>
        <v>Нет, не размещается, или размещается в части отдельных плановых контрольных мероприятий (менее 50%), или размещенная информация не отвечает требованиям</v>
      </c>
      <c r="C12" s="97">
        <f t="shared" si="2"/>
        <v>0</v>
      </c>
      <c r="D12" s="97"/>
      <c r="E12" s="97"/>
      <c r="F12" s="95">
        <f t="shared" si="3"/>
        <v>0</v>
      </c>
      <c r="G12" s="16">
        <f t="shared" si="4"/>
        <v>14.285714285714285</v>
      </c>
      <c r="H12" s="60" t="s">
        <v>350</v>
      </c>
      <c r="I12" s="61">
        <v>1</v>
      </c>
      <c r="J12" s="97">
        <v>1</v>
      </c>
      <c r="K12" s="75">
        <f t="shared" si="5"/>
        <v>100</v>
      </c>
      <c r="L12" s="26" t="s">
        <v>525</v>
      </c>
      <c r="M12" s="60" t="s">
        <v>350</v>
      </c>
      <c r="N12" s="61">
        <v>6</v>
      </c>
      <c r="O12" s="61">
        <v>0</v>
      </c>
      <c r="P12" s="75">
        <f t="shared" si="0"/>
        <v>0</v>
      </c>
      <c r="Q12" s="80" t="s">
        <v>526</v>
      </c>
      <c r="R12" s="57" t="s">
        <v>443</v>
      </c>
      <c r="S12" s="71"/>
    </row>
    <row r="13" spans="1:19" s="53" customFormat="1" ht="16" customHeight="1" x14ac:dyDescent="0.35">
      <c r="A13" s="13" t="s">
        <v>13</v>
      </c>
      <c r="B13" s="13" t="str">
        <f t="shared" si="1"/>
        <v>Да, размещается по результатам всех (100%) плановых контрольных мероприятий</v>
      </c>
      <c r="C13" s="97">
        <f t="shared" si="2"/>
        <v>2</v>
      </c>
      <c r="D13" s="97">
        <v>0.5</v>
      </c>
      <c r="E13" s="97"/>
      <c r="F13" s="95">
        <f t="shared" si="3"/>
        <v>1</v>
      </c>
      <c r="G13" s="16">
        <f t="shared" si="4"/>
        <v>100</v>
      </c>
      <c r="H13" s="60" t="s">
        <v>350</v>
      </c>
      <c r="I13" s="61">
        <v>12</v>
      </c>
      <c r="J13" s="97">
        <v>12</v>
      </c>
      <c r="K13" s="75">
        <f t="shared" si="5"/>
        <v>100</v>
      </c>
      <c r="L13" s="26" t="s">
        <v>530</v>
      </c>
      <c r="M13" s="60" t="s">
        <v>350</v>
      </c>
      <c r="N13" s="61">
        <v>22</v>
      </c>
      <c r="O13" s="61">
        <v>22</v>
      </c>
      <c r="P13" s="75">
        <f t="shared" si="0"/>
        <v>100</v>
      </c>
      <c r="Q13" s="80"/>
      <c r="R13" s="15" t="s">
        <v>353</v>
      </c>
      <c r="S13" s="71"/>
    </row>
    <row r="14" spans="1:19" s="53" customFormat="1" ht="16" customHeight="1" x14ac:dyDescent="0.35">
      <c r="A14" s="13" t="s">
        <v>14</v>
      </c>
      <c r="B14" s="13" t="str">
        <f t="shared" si="1"/>
        <v>Да, размещается по результатам всех (100%) плановых контрольных мероприятий</v>
      </c>
      <c r="C14" s="97">
        <f t="shared" si="2"/>
        <v>2</v>
      </c>
      <c r="D14" s="97"/>
      <c r="E14" s="97"/>
      <c r="F14" s="95">
        <f t="shared" si="3"/>
        <v>2</v>
      </c>
      <c r="G14" s="16">
        <f t="shared" si="4"/>
        <v>100</v>
      </c>
      <c r="H14" s="60" t="s">
        <v>350</v>
      </c>
      <c r="I14" s="61">
        <v>5</v>
      </c>
      <c r="J14" s="97">
        <v>5</v>
      </c>
      <c r="K14" s="75">
        <f t="shared" si="5"/>
        <v>100</v>
      </c>
      <c r="L14" s="26"/>
      <c r="M14" s="60" t="s">
        <v>350</v>
      </c>
      <c r="N14" s="61">
        <v>12</v>
      </c>
      <c r="O14" s="61">
        <v>12</v>
      </c>
      <c r="P14" s="75">
        <f t="shared" si="0"/>
        <v>100</v>
      </c>
      <c r="Q14" s="80"/>
      <c r="R14" s="57" t="s">
        <v>445</v>
      </c>
      <c r="S14" s="71"/>
    </row>
    <row r="15" spans="1:19" s="53" customFormat="1" ht="16" customHeight="1" x14ac:dyDescent="0.35">
      <c r="A15" s="13" t="s">
        <v>15</v>
      </c>
      <c r="B15" s="13" t="str">
        <f t="shared" si="1"/>
        <v>Да, размещается по результатам большей части (не менее 50%) плановых контрольных мероприятий</v>
      </c>
      <c r="C15" s="97">
        <f t="shared" si="2"/>
        <v>1</v>
      </c>
      <c r="D15" s="97"/>
      <c r="E15" s="97"/>
      <c r="F15" s="95">
        <f t="shared" si="3"/>
        <v>1</v>
      </c>
      <c r="G15" s="16">
        <f t="shared" si="4"/>
        <v>80.555555555555557</v>
      </c>
      <c r="H15" s="60" t="s">
        <v>350</v>
      </c>
      <c r="I15" s="61">
        <v>14</v>
      </c>
      <c r="J15" s="97">
        <v>10</v>
      </c>
      <c r="K15" s="75">
        <f t="shared" si="5"/>
        <v>71.428571428571431</v>
      </c>
      <c r="L15" s="26" t="s">
        <v>446</v>
      </c>
      <c r="M15" s="60" t="s">
        <v>350</v>
      </c>
      <c r="N15" s="61">
        <v>22</v>
      </c>
      <c r="O15" s="61">
        <v>19</v>
      </c>
      <c r="P15" s="75">
        <f t="shared" si="0"/>
        <v>86.36363636363636</v>
      </c>
      <c r="Q15" s="80" t="s">
        <v>532</v>
      </c>
      <c r="R15" s="15" t="s">
        <v>394</v>
      </c>
      <c r="S15" s="71"/>
    </row>
    <row r="16" spans="1:19" s="53" customFormat="1" ht="16" customHeight="1" x14ac:dyDescent="0.35">
      <c r="A16" s="13" t="s">
        <v>16</v>
      </c>
      <c r="B16" s="13" t="str">
        <f t="shared" si="1"/>
        <v>Нет, не размещается, или размещается в части отдельных плановых контрольных мероприятий (менее 50%), или размещенная информация не отвечает требованиям</v>
      </c>
      <c r="C16" s="97">
        <f t="shared" si="2"/>
        <v>0</v>
      </c>
      <c r="D16" s="97"/>
      <c r="E16" s="97"/>
      <c r="F16" s="95">
        <f t="shared" si="3"/>
        <v>0</v>
      </c>
      <c r="G16" s="16">
        <f t="shared" si="4"/>
        <v>31.818181818181817</v>
      </c>
      <c r="H16" s="60" t="s">
        <v>350</v>
      </c>
      <c r="I16" s="61">
        <v>5</v>
      </c>
      <c r="J16" s="97">
        <v>0</v>
      </c>
      <c r="K16" s="75">
        <f t="shared" si="5"/>
        <v>0</v>
      </c>
      <c r="L16" s="26"/>
      <c r="M16" s="60" t="s">
        <v>350</v>
      </c>
      <c r="N16" s="61">
        <v>17</v>
      </c>
      <c r="O16" s="61">
        <v>7</v>
      </c>
      <c r="P16" s="75">
        <f t="shared" si="0"/>
        <v>41.17647058823529</v>
      </c>
      <c r="Q16" s="80" t="s">
        <v>533</v>
      </c>
      <c r="R16" s="15" t="s">
        <v>395</v>
      </c>
      <c r="S16" s="71"/>
    </row>
    <row r="17" spans="1:20" s="53" customFormat="1" ht="16" customHeight="1" x14ac:dyDescent="0.35">
      <c r="A17" s="13" t="s">
        <v>17</v>
      </c>
      <c r="B17" s="13" t="str">
        <f t="shared" si="1"/>
        <v>Да, размещается по результатам всех (100%) плановых контрольных мероприятий</v>
      </c>
      <c r="C17" s="97">
        <f t="shared" si="2"/>
        <v>2</v>
      </c>
      <c r="D17" s="97"/>
      <c r="E17" s="97"/>
      <c r="F17" s="95">
        <f t="shared" si="3"/>
        <v>2</v>
      </c>
      <c r="G17" s="16">
        <f t="shared" si="4"/>
        <v>100</v>
      </c>
      <c r="H17" s="60" t="s">
        <v>350</v>
      </c>
      <c r="I17" s="61">
        <v>8</v>
      </c>
      <c r="J17" s="97">
        <v>8</v>
      </c>
      <c r="K17" s="75">
        <f t="shared" si="5"/>
        <v>100</v>
      </c>
      <c r="L17" s="26"/>
      <c r="M17" s="60" t="s">
        <v>350</v>
      </c>
      <c r="N17" s="61">
        <v>10</v>
      </c>
      <c r="O17" s="61">
        <v>10</v>
      </c>
      <c r="P17" s="75">
        <f t="shared" si="0"/>
        <v>100</v>
      </c>
      <c r="Q17" s="80"/>
      <c r="R17" s="15" t="s">
        <v>354</v>
      </c>
      <c r="S17" s="72"/>
    </row>
    <row r="18" spans="1:20" s="53" customFormat="1" ht="16" customHeight="1" x14ac:dyDescent="0.35">
      <c r="A18" s="13" t="s">
        <v>18</v>
      </c>
      <c r="B18" s="13" t="str">
        <f t="shared" si="1"/>
        <v>Да, размещается по результатам большей части (не менее 50%) плановых контрольных мероприятий</v>
      </c>
      <c r="C18" s="97">
        <f t="shared" si="2"/>
        <v>1</v>
      </c>
      <c r="D18" s="97"/>
      <c r="E18" s="97"/>
      <c r="F18" s="95">
        <f t="shared" si="3"/>
        <v>1</v>
      </c>
      <c r="G18" s="16">
        <f t="shared" si="4"/>
        <v>78.571428571428569</v>
      </c>
      <c r="H18" s="60" t="s">
        <v>350</v>
      </c>
      <c r="I18" s="61">
        <v>9</v>
      </c>
      <c r="J18" s="97">
        <v>7</v>
      </c>
      <c r="K18" s="75">
        <f t="shared" si="5"/>
        <v>77.777777777777786</v>
      </c>
      <c r="L18" s="26" t="s">
        <v>448</v>
      </c>
      <c r="M18" s="60" t="s">
        <v>350</v>
      </c>
      <c r="N18" s="61">
        <v>19</v>
      </c>
      <c r="O18" s="61">
        <v>15</v>
      </c>
      <c r="P18" s="75">
        <f t="shared" si="0"/>
        <v>78.94736842105263</v>
      </c>
      <c r="Q18" s="80" t="s">
        <v>534</v>
      </c>
      <c r="R18" s="15" t="s">
        <v>355</v>
      </c>
      <c r="S18" s="71"/>
    </row>
    <row r="19" spans="1:20" s="53" customFormat="1" ht="16" customHeight="1" x14ac:dyDescent="0.35">
      <c r="A19" s="13" t="s">
        <v>19</v>
      </c>
      <c r="B19" s="13" t="str">
        <f t="shared" si="1"/>
        <v>Да, размещается по результатам всех (100%) плановых контрольных мероприятий</v>
      </c>
      <c r="C19" s="97">
        <f t="shared" si="2"/>
        <v>2</v>
      </c>
      <c r="D19" s="97"/>
      <c r="E19" s="97"/>
      <c r="F19" s="95">
        <f t="shared" si="3"/>
        <v>2</v>
      </c>
      <c r="G19" s="16">
        <f t="shared" si="4"/>
        <v>100</v>
      </c>
      <c r="H19" s="60" t="s">
        <v>350</v>
      </c>
      <c r="I19" s="61">
        <v>2</v>
      </c>
      <c r="J19" s="97">
        <v>2</v>
      </c>
      <c r="K19" s="75">
        <f t="shared" si="5"/>
        <v>100</v>
      </c>
      <c r="L19" s="26"/>
      <c r="M19" s="60" t="s">
        <v>350</v>
      </c>
      <c r="N19" s="61">
        <v>13</v>
      </c>
      <c r="O19" s="61">
        <v>13</v>
      </c>
      <c r="P19" s="75">
        <f t="shared" si="0"/>
        <v>100</v>
      </c>
      <c r="Q19" s="80"/>
      <c r="R19" s="15" t="s">
        <v>396</v>
      </c>
      <c r="S19" s="71"/>
    </row>
    <row r="20" spans="1:20" s="53" customFormat="1" ht="16" customHeight="1" x14ac:dyDescent="0.35">
      <c r="A20" s="13" t="s">
        <v>20</v>
      </c>
      <c r="B20" s="13" t="str">
        <f t="shared" si="1"/>
        <v>Нет, не размещается, или размещается в части отдельных плановых контрольных мероприятий (менее 50%), или размещенная информация не отвечает требованиям</v>
      </c>
      <c r="C20" s="97">
        <f t="shared" si="2"/>
        <v>0</v>
      </c>
      <c r="D20" s="97"/>
      <c r="E20" s="97"/>
      <c r="F20" s="95">
        <f t="shared" si="3"/>
        <v>0</v>
      </c>
      <c r="G20" s="16">
        <f t="shared" si="4"/>
        <v>28.571428571428569</v>
      </c>
      <c r="H20" s="60" t="s">
        <v>350</v>
      </c>
      <c r="I20" s="61">
        <v>5</v>
      </c>
      <c r="J20" s="97">
        <v>4</v>
      </c>
      <c r="K20" s="75">
        <f t="shared" si="5"/>
        <v>80</v>
      </c>
      <c r="L20" s="26" t="s">
        <v>450</v>
      </c>
      <c r="M20" s="60" t="s">
        <v>350</v>
      </c>
      <c r="N20" s="61">
        <v>9</v>
      </c>
      <c r="O20" s="61">
        <v>0</v>
      </c>
      <c r="P20" s="75">
        <f t="shared" si="0"/>
        <v>0</v>
      </c>
      <c r="Q20" s="80" t="s">
        <v>622</v>
      </c>
      <c r="R20" s="15" t="s">
        <v>397</v>
      </c>
      <c r="S20" s="92"/>
      <c r="T20" s="59"/>
    </row>
    <row r="21" spans="1:20" s="53" customFormat="1" ht="16" customHeight="1" x14ac:dyDescent="0.35">
      <c r="A21" s="13" t="s">
        <v>21</v>
      </c>
      <c r="B21" s="13" t="str">
        <f t="shared" si="1"/>
        <v>Да, размещается по результатам всех (100%) плановых контрольных мероприятий</v>
      </c>
      <c r="C21" s="97">
        <f t="shared" si="2"/>
        <v>2</v>
      </c>
      <c r="D21" s="97"/>
      <c r="E21" s="97"/>
      <c r="F21" s="95">
        <f t="shared" si="3"/>
        <v>2</v>
      </c>
      <c r="G21" s="16">
        <f t="shared" si="4"/>
        <v>100</v>
      </c>
      <c r="H21" s="60" t="s">
        <v>350</v>
      </c>
      <c r="I21" s="61">
        <v>4</v>
      </c>
      <c r="J21" s="97">
        <v>4</v>
      </c>
      <c r="K21" s="75">
        <f t="shared" si="5"/>
        <v>100</v>
      </c>
      <c r="L21" s="26"/>
      <c r="M21" s="60" t="s">
        <v>350</v>
      </c>
      <c r="N21" s="61">
        <v>4</v>
      </c>
      <c r="O21" s="61">
        <v>4</v>
      </c>
      <c r="P21" s="75">
        <f t="shared" si="0"/>
        <v>100</v>
      </c>
      <c r="Q21" s="80"/>
      <c r="R21" s="15" t="s">
        <v>398</v>
      </c>
      <c r="S21" s="71"/>
    </row>
    <row r="22" spans="1:20" s="53" customFormat="1" ht="16" customHeight="1" x14ac:dyDescent="0.35">
      <c r="A22" s="13" t="s">
        <v>22</v>
      </c>
      <c r="B22" s="13" t="str">
        <f t="shared" si="1"/>
        <v>Да, размещается по результатам большей части (не менее 50%) плановых контрольных мероприятий</v>
      </c>
      <c r="C22" s="97">
        <f t="shared" si="2"/>
        <v>1</v>
      </c>
      <c r="D22" s="97"/>
      <c r="E22" s="97"/>
      <c r="F22" s="95">
        <f t="shared" si="3"/>
        <v>1</v>
      </c>
      <c r="G22" s="16">
        <f t="shared" si="4"/>
        <v>71.428571428571431</v>
      </c>
      <c r="H22" s="60" t="s">
        <v>350</v>
      </c>
      <c r="I22" s="61">
        <v>6</v>
      </c>
      <c r="J22" s="97">
        <v>5</v>
      </c>
      <c r="K22" s="75">
        <f t="shared" si="5"/>
        <v>83.333333333333343</v>
      </c>
      <c r="L22" s="26" t="s">
        <v>451</v>
      </c>
      <c r="M22" s="60" t="s">
        <v>350</v>
      </c>
      <c r="N22" s="61">
        <v>8</v>
      </c>
      <c r="O22" s="61">
        <v>5</v>
      </c>
      <c r="P22" s="75">
        <f t="shared" si="0"/>
        <v>62.5</v>
      </c>
      <c r="Q22" s="80" t="s">
        <v>535</v>
      </c>
      <c r="R22" s="15" t="s">
        <v>356</v>
      </c>
      <c r="S22" s="71"/>
    </row>
    <row r="23" spans="1:20" s="53" customFormat="1" ht="16" customHeight="1" x14ac:dyDescent="0.35">
      <c r="A23" s="13" t="s">
        <v>23</v>
      </c>
      <c r="B23" s="13" t="str">
        <f t="shared" si="1"/>
        <v>Да, размещается по результатам большей части (не менее 50%) плановых контрольных мероприятий</v>
      </c>
      <c r="C23" s="97">
        <f t="shared" si="2"/>
        <v>1</v>
      </c>
      <c r="D23" s="97"/>
      <c r="E23" s="97"/>
      <c r="F23" s="95">
        <f t="shared" si="3"/>
        <v>1</v>
      </c>
      <c r="G23" s="16">
        <f t="shared" si="4"/>
        <v>81.481481481481481</v>
      </c>
      <c r="H23" s="60" t="s">
        <v>350</v>
      </c>
      <c r="I23" s="61">
        <v>7</v>
      </c>
      <c r="J23" s="97">
        <v>5</v>
      </c>
      <c r="K23" s="75">
        <f t="shared" si="5"/>
        <v>71.428571428571431</v>
      </c>
      <c r="L23" s="26" t="s">
        <v>536</v>
      </c>
      <c r="M23" s="60" t="s">
        <v>350</v>
      </c>
      <c r="N23" s="61">
        <v>20</v>
      </c>
      <c r="O23" s="61">
        <v>17</v>
      </c>
      <c r="P23" s="75">
        <f t="shared" si="0"/>
        <v>85</v>
      </c>
      <c r="Q23" s="80" t="s">
        <v>537</v>
      </c>
      <c r="R23" s="15" t="s">
        <v>399</v>
      </c>
      <c r="S23" s="71"/>
    </row>
    <row r="24" spans="1:20" s="53" customFormat="1" ht="16" customHeight="1" x14ac:dyDescent="0.35">
      <c r="A24" s="13" t="s">
        <v>24</v>
      </c>
      <c r="B24" s="13" t="str">
        <f t="shared" si="1"/>
        <v>Да, размещается по результатам всех (100%) плановых контрольных мероприятий</v>
      </c>
      <c r="C24" s="97">
        <f t="shared" si="2"/>
        <v>2</v>
      </c>
      <c r="D24" s="97"/>
      <c r="E24" s="97"/>
      <c r="F24" s="95">
        <f t="shared" si="3"/>
        <v>2</v>
      </c>
      <c r="G24" s="16">
        <f t="shared" si="4"/>
        <v>100</v>
      </c>
      <c r="H24" s="60" t="s">
        <v>350</v>
      </c>
      <c r="I24" s="61">
        <v>3</v>
      </c>
      <c r="J24" s="97">
        <v>3</v>
      </c>
      <c r="K24" s="75">
        <f t="shared" si="5"/>
        <v>100</v>
      </c>
      <c r="L24" s="26"/>
      <c r="M24" s="60" t="s">
        <v>350</v>
      </c>
      <c r="N24" s="61">
        <v>5</v>
      </c>
      <c r="O24" s="61">
        <v>5</v>
      </c>
      <c r="P24" s="75">
        <f t="shared" ref="P24:P87" si="6">O24/N24*100</f>
        <v>100</v>
      </c>
      <c r="Q24" s="80"/>
      <c r="R24" s="15" t="s">
        <v>357</v>
      </c>
      <c r="S24" s="72"/>
    </row>
    <row r="25" spans="1:20" s="53" customFormat="1" ht="16" customHeight="1" x14ac:dyDescent="0.35">
      <c r="A25" s="13" t="s">
        <v>25</v>
      </c>
      <c r="B25" s="13" t="str">
        <f t="shared" si="1"/>
        <v>Да, размещается по результатам всех (100%) плановых контрольных мероприятий</v>
      </c>
      <c r="C25" s="97">
        <f t="shared" si="2"/>
        <v>2</v>
      </c>
      <c r="D25" s="97"/>
      <c r="E25" s="97"/>
      <c r="F25" s="95">
        <f t="shared" si="3"/>
        <v>2</v>
      </c>
      <c r="G25" s="16">
        <f t="shared" si="4"/>
        <v>100</v>
      </c>
      <c r="H25" s="60" t="s">
        <v>350</v>
      </c>
      <c r="I25" s="61">
        <v>11</v>
      </c>
      <c r="J25" s="97">
        <v>11</v>
      </c>
      <c r="K25" s="75">
        <f t="shared" si="5"/>
        <v>100</v>
      </c>
      <c r="L25" s="26"/>
      <c r="M25" s="60" t="s">
        <v>350</v>
      </c>
      <c r="N25" s="61">
        <v>17</v>
      </c>
      <c r="O25" s="61">
        <v>17</v>
      </c>
      <c r="P25" s="75">
        <f t="shared" si="6"/>
        <v>100</v>
      </c>
      <c r="Q25" s="80"/>
      <c r="R25" s="15" t="s">
        <v>358</v>
      </c>
      <c r="S25" s="72"/>
    </row>
    <row r="26" spans="1:20" s="53" customFormat="1" ht="16" customHeight="1" x14ac:dyDescent="0.35">
      <c r="A26" s="17" t="s">
        <v>26</v>
      </c>
      <c r="B26" s="102"/>
      <c r="C26" s="27"/>
      <c r="D26" s="27"/>
      <c r="E26" s="55"/>
      <c r="F26" s="55"/>
      <c r="G26" s="19"/>
      <c r="H26" s="55"/>
      <c r="I26" s="55"/>
      <c r="J26" s="55"/>
      <c r="K26" s="55"/>
      <c r="L26" s="55"/>
      <c r="M26" s="55"/>
      <c r="N26" s="83"/>
      <c r="O26" s="83"/>
      <c r="P26" s="76"/>
      <c r="Q26" s="81"/>
      <c r="R26" s="27"/>
      <c r="S26" s="71"/>
    </row>
    <row r="27" spans="1:20" s="53" customFormat="1" ht="16" customHeight="1" x14ac:dyDescent="0.35">
      <c r="A27" s="13" t="s">
        <v>27</v>
      </c>
      <c r="B27" s="13" t="str">
        <f t="shared" si="1"/>
        <v>Да, размещается по результатам большей части (не менее 50%) плановых контрольных мероприятий</v>
      </c>
      <c r="C27" s="97">
        <f t="shared" si="2"/>
        <v>1</v>
      </c>
      <c r="D27" s="97"/>
      <c r="E27" s="97"/>
      <c r="F27" s="95">
        <f t="shared" si="3"/>
        <v>1</v>
      </c>
      <c r="G27" s="16">
        <f t="shared" si="4"/>
        <v>90</v>
      </c>
      <c r="H27" s="60" t="s">
        <v>350</v>
      </c>
      <c r="I27" s="61">
        <v>5</v>
      </c>
      <c r="J27" s="97">
        <v>5</v>
      </c>
      <c r="K27" s="75">
        <f t="shared" si="5"/>
        <v>100</v>
      </c>
      <c r="L27" s="26" t="s">
        <v>538</v>
      </c>
      <c r="M27" s="60" t="s">
        <v>350</v>
      </c>
      <c r="N27" s="61">
        <v>5</v>
      </c>
      <c r="O27" s="61">
        <v>4</v>
      </c>
      <c r="P27" s="75">
        <f t="shared" si="6"/>
        <v>80</v>
      </c>
      <c r="Q27" s="80" t="s">
        <v>539</v>
      </c>
      <c r="R27" s="15" t="s">
        <v>359</v>
      </c>
      <c r="S27" s="71"/>
    </row>
    <row r="28" spans="1:20" s="53" customFormat="1" ht="16" customHeight="1" x14ac:dyDescent="0.35">
      <c r="A28" s="13" t="s">
        <v>28</v>
      </c>
      <c r="B28" s="13" t="str">
        <f t="shared" si="1"/>
        <v>Да, размещается по результатам большей части (не менее 50%) плановых контрольных мероприятий</v>
      </c>
      <c r="C28" s="97">
        <f t="shared" si="2"/>
        <v>1</v>
      </c>
      <c r="D28" s="97"/>
      <c r="E28" s="97"/>
      <c r="F28" s="95">
        <f t="shared" si="3"/>
        <v>1</v>
      </c>
      <c r="G28" s="16">
        <f t="shared" si="4"/>
        <v>72.727272727272734</v>
      </c>
      <c r="H28" s="60" t="s">
        <v>350</v>
      </c>
      <c r="I28" s="61">
        <v>4</v>
      </c>
      <c r="J28" s="97">
        <v>4</v>
      </c>
      <c r="K28" s="75">
        <f t="shared" si="5"/>
        <v>100</v>
      </c>
      <c r="L28" s="26"/>
      <c r="M28" s="60" t="s">
        <v>350</v>
      </c>
      <c r="N28" s="61">
        <v>7</v>
      </c>
      <c r="O28" s="61">
        <v>4</v>
      </c>
      <c r="P28" s="75">
        <f t="shared" si="6"/>
        <v>57.142857142857139</v>
      </c>
      <c r="Q28" s="80" t="s">
        <v>540</v>
      </c>
      <c r="R28" s="15" t="s">
        <v>400</v>
      </c>
      <c r="S28" s="71"/>
    </row>
    <row r="29" spans="1:20" s="53" customFormat="1" ht="16" customHeight="1" x14ac:dyDescent="0.35">
      <c r="A29" s="13" t="s">
        <v>29</v>
      </c>
      <c r="B29" s="13" t="str">
        <f t="shared" si="1"/>
        <v>Да, размещается по результатам большей части (не менее 50%) плановых контрольных мероприятий</v>
      </c>
      <c r="C29" s="110">
        <f>1</f>
        <v>1</v>
      </c>
      <c r="D29" s="97">
        <v>0.5</v>
      </c>
      <c r="E29" s="97"/>
      <c r="F29" s="95">
        <f t="shared" si="3"/>
        <v>0.5</v>
      </c>
      <c r="G29" s="111" t="s">
        <v>640</v>
      </c>
      <c r="H29" s="62" t="s">
        <v>459</v>
      </c>
      <c r="I29" s="61" t="s">
        <v>456</v>
      </c>
      <c r="J29" s="97" t="s">
        <v>456</v>
      </c>
      <c r="K29" s="75" t="s">
        <v>456</v>
      </c>
      <c r="L29" s="26" t="s">
        <v>455</v>
      </c>
      <c r="M29" s="60" t="s">
        <v>350</v>
      </c>
      <c r="N29" s="61">
        <v>16</v>
      </c>
      <c r="O29" s="61">
        <v>14</v>
      </c>
      <c r="P29" s="75">
        <f t="shared" si="6"/>
        <v>87.5</v>
      </c>
      <c r="Q29" s="80" t="s">
        <v>541</v>
      </c>
      <c r="R29" s="15" t="s">
        <v>401</v>
      </c>
      <c r="S29" s="72"/>
    </row>
    <row r="30" spans="1:20" s="53" customFormat="1" ht="16" customHeight="1" x14ac:dyDescent="0.35">
      <c r="A30" s="13" t="s">
        <v>30</v>
      </c>
      <c r="B30" s="13" t="str">
        <f t="shared" si="1"/>
        <v>Да, размещается по результатам всех (100%) плановых контрольных мероприятий</v>
      </c>
      <c r="C30" s="97">
        <f t="shared" si="2"/>
        <v>2</v>
      </c>
      <c r="D30" s="97"/>
      <c r="E30" s="97"/>
      <c r="F30" s="95">
        <f t="shared" si="3"/>
        <v>2</v>
      </c>
      <c r="G30" s="16">
        <f t="shared" si="4"/>
        <v>100</v>
      </c>
      <c r="H30" s="60" t="s">
        <v>350</v>
      </c>
      <c r="I30" s="61">
        <v>10</v>
      </c>
      <c r="J30" s="97">
        <v>10</v>
      </c>
      <c r="K30" s="75">
        <f t="shared" si="5"/>
        <v>100</v>
      </c>
      <c r="L30" s="26"/>
      <c r="M30" s="60" t="s">
        <v>350</v>
      </c>
      <c r="N30" s="61">
        <v>16</v>
      </c>
      <c r="O30" s="61">
        <v>16</v>
      </c>
      <c r="P30" s="75">
        <f t="shared" si="6"/>
        <v>100</v>
      </c>
      <c r="Q30" s="80"/>
      <c r="R30" s="15" t="s">
        <v>360</v>
      </c>
      <c r="S30" s="71"/>
    </row>
    <row r="31" spans="1:20" s="53" customFormat="1" ht="16" customHeight="1" x14ac:dyDescent="0.35">
      <c r="A31" s="13" t="s">
        <v>31</v>
      </c>
      <c r="B31" s="13" t="str">
        <f t="shared" si="1"/>
        <v>Нет, не размещается, или размещается в части отдельных плановых контрольных мероприятий (менее 50%), или размещенная информация не отвечает требованиям</v>
      </c>
      <c r="C31" s="97">
        <f>0</f>
        <v>0</v>
      </c>
      <c r="D31" s="97"/>
      <c r="E31" s="97"/>
      <c r="F31" s="95">
        <f t="shared" si="3"/>
        <v>0</v>
      </c>
      <c r="G31" s="16" t="s">
        <v>456</v>
      </c>
      <c r="H31" s="62" t="s">
        <v>459</v>
      </c>
      <c r="I31" s="61" t="s">
        <v>456</v>
      </c>
      <c r="J31" s="97" t="s">
        <v>456</v>
      </c>
      <c r="K31" s="75" t="s">
        <v>456</v>
      </c>
      <c r="L31" s="26" t="s">
        <v>542</v>
      </c>
      <c r="M31" s="60" t="s">
        <v>519</v>
      </c>
      <c r="N31" s="61" t="s">
        <v>456</v>
      </c>
      <c r="O31" s="61" t="s">
        <v>456</v>
      </c>
      <c r="P31" s="75" t="s">
        <v>456</v>
      </c>
      <c r="Q31" s="26" t="s">
        <v>543</v>
      </c>
      <c r="R31" s="15" t="s">
        <v>361</v>
      </c>
      <c r="S31" s="71"/>
    </row>
    <row r="32" spans="1:20" s="53" customFormat="1" ht="16" customHeight="1" x14ac:dyDescent="0.35">
      <c r="A32" s="13" t="s">
        <v>32</v>
      </c>
      <c r="B32" s="13" t="str">
        <f t="shared" si="1"/>
        <v>Да, размещается по результатам большей части (не менее 50%) плановых контрольных мероприятий</v>
      </c>
      <c r="C32" s="97">
        <f t="shared" si="2"/>
        <v>1</v>
      </c>
      <c r="D32" s="97"/>
      <c r="E32" s="97"/>
      <c r="F32" s="95">
        <f t="shared" si="3"/>
        <v>1</v>
      </c>
      <c r="G32" s="16">
        <f t="shared" si="4"/>
        <v>70</v>
      </c>
      <c r="H32" s="60" t="s">
        <v>350</v>
      </c>
      <c r="I32" s="61">
        <v>7</v>
      </c>
      <c r="J32" s="97">
        <v>6</v>
      </c>
      <c r="K32" s="75">
        <f t="shared" si="5"/>
        <v>85.714285714285708</v>
      </c>
      <c r="L32" s="26" t="s">
        <v>460</v>
      </c>
      <c r="M32" s="60" t="s">
        <v>350</v>
      </c>
      <c r="N32" s="61">
        <v>3</v>
      </c>
      <c r="O32" s="61">
        <v>1</v>
      </c>
      <c r="P32" s="75">
        <f t="shared" si="6"/>
        <v>33.333333333333329</v>
      </c>
      <c r="Q32" s="80" t="s">
        <v>545</v>
      </c>
      <c r="R32" s="15" t="s">
        <v>461</v>
      </c>
      <c r="S32" s="71"/>
    </row>
    <row r="33" spans="1:20" s="53" customFormat="1" ht="15.75" customHeight="1" x14ac:dyDescent="0.35">
      <c r="A33" s="13" t="s">
        <v>33</v>
      </c>
      <c r="B33" s="13" t="str">
        <f t="shared" si="1"/>
        <v>Да, размещается по результатам всех (100%) плановых контрольных мероприятий</v>
      </c>
      <c r="C33" s="97">
        <f t="shared" si="2"/>
        <v>2</v>
      </c>
      <c r="D33" s="97"/>
      <c r="E33" s="97"/>
      <c r="F33" s="95">
        <f t="shared" si="3"/>
        <v>2</v>
      </c>
      <c r="G33" s="16">
        <f t="shared" si="4"/>
        <v>100</v>
      </c>
      <c r="H33" s="60" t="s">
        <v>350</v>
      </c>
      <c r="I33" s="61">
        <v>5</v>
      </c>
      <c r="J33" s="97">
        <v>5</v>
      </c>
      <c r="K33" s="75">
        <f t="shared" si="5"/>
        <v>100</v>
      </c>
      <c r="L33" s="26"/>
      <c r="M33" s="60" t="s">
        <v>350</v>
      </c>
      <c r="N33" s="61">
        <v>5</v>
      </c>
      <c r="O33" s="61">
        <v>5</v>
      </c>
      <c r="P33" s="75">
        <f t="shared" si="6"/>
        <v>100</v>
      </c>
      <c r="Q33" s="80"/>
      <c r="R33" s="15" t="s">
        <v>402</v>
      </c>
      <c r="S33" s="71"/>
    </row>
    <row r="34" spans="1:20" s="99" customFormat="1" ht="16" customHeight="1" x14ac:dyDescent="0.35">
      <c r="A34" s="13" t="s">
        <v>34</v>
      </c>
      <c r="B34" s="13" t="str">
        <f t="shared" si="1"/>
        <v>Да, размещается по результатам всех (100%) плановых контрольных мероприятий</v>
      </c>
      <c r="C34" s="97">
        <f t="shared" si="2"/>
        <v>2</v>
      </c>
      <c r="D34" s="97">
        <v>0.5</v>
      </c>
      <c r="E34" s="97"/>
      <c r="F34" s="95">
        <f t="shared" si="3"/>
        <v>1</v>
      </c>
      <c r="G34" s="16">
        <f t="shared" si="4"/>
        <v>100</v>
      </c>
      <c r="H34" s="60" t="s">
        <v>350</v>
      </c>
      <c r="I34" s="61">
        <v>5</v>
      </c>
      <c r="J34" s="97">
        <v>5</v>
      </c>
      <c r="K34" s="75">
        <f t="shared" si="5"/>
        <v>100</v>
      </c>
      <c r="L34" s="26"/>
      <c r="M34" s="60" t="s">
        <v>350</v>
      </c>
      <c r="N34" s="61">
        <v>6</v>
      </c>
      <c r="O34" s="61">
        <v>6</v>
      </c>
      <c r="P34" s="75">
        <f t="shared" si="6"/>
        <v>100</v>
      </c>
      <c r="Q34" s="80" t="s">
        <v>620</v>
      </c>
      <c r="R34" s="15" t="s">
        <v>403</v>
      </c>
      <c r="S34" s="92"/>
      <c r="T34" s="106"/>
    </row>
    <row r="35" spans="1:20" s="53" customFormat="1" ht="16" customHeight="1" x14ac:dyDescent="0.35">
      <c r="A35" s="13" t="s">
        <v>35</v>
      </c>
      <c r="B35" s="13" t="str">
        <f t="shared" si="1"/>
        <v>Нет, не размещается, или размещается в части отдельных плановых контрольных мероприятий (менее 50%), или размещенная информация не отвечает требованиям</v>
      </c>
      <c r="C35" s="97">
        <f>0</f>
        <v>0</v>
      </c>
      <c r="D35" s="97"/>
      <c r="E35" s="97"/>
      <c r="F35" s="95">
        <f t="shared" si="3"/>
        <v>0</v>
      </c>
      <c r="G35" s="16" t="s">
        <v>456</v>
      </c>
      <c r="H35" s="60" t="s">
        <v>350</v>
      </c>
      <c r="I35" s="61">
        <v>5</v>
      </c>
      <c r="J35" s="97">
        <v>0</v>
      </c>
      <c r="K35" s="75">
        <f t="shared" si="5"/>
        <v>0</v>
      </c>
      <c r="L35" s="26" t="s">
        <v>462</v>
      </c>
      <c r="M35" s="60" t="s">
        <v>519</v>
      </c>
      <c r="N35" s="61" t="s">
        <v>456</v>
      </c>
      <c r="O35" s="61" t="s">
        <v>456</v>
      </c>
      <c r="P35" s="75" t="s">
        <v>456</v>
      </c>
      <c r="Q35" s="80" t="s">
        <v>546</v>
      </c>
      <c r="R35" s="15" t="s">
        <v>362</v>
      </c>
      <c r="S35" s="72"/>
    </row>
    <row r="36" spans="1:20" s="53" customFormat="1" ht="16" customHeight="1" x14ac:dyDescent="0.35">
      <c r="A36" s="13" t="s">
        <v>36</v>
      </c>
      <c r="B36" s="13" t="str">
        <f t="shared" si="1"/>
        <v>Да, размещается по результатам большей части (не менее 50%) плановых контрольных мероприятий</v>
      </c>
      <c r="C36" s="97">
        <f t="shared" si="2"/>
        <v>1</v>
      </c>
      <c r="D36" s="97"/>
      <c r="E36" s="97"/>
      <c r="F36" s="95">
        <f t="shared" si="3"/>
        <v>1</v>
      </c>
      <c r="G36" s="16">
        <f t="shared" si="4"/>
        <v>65.217391304347828</v>
      </c>
      <c r="H36" s="60" t="s">
        <v>350</v>
      </c>
      <c r="I36" s="61">
        <v>7</v>
      </c>
      <c r="J36" s="97">
        <v>6</v>
      </c>
      <c r="K36" s="75">
        <f t="shared" si="5"/>
        <v>85.714285714285708</v>
      </c>
      <c r="L36" s="26" t="s">
        <v>547</v>
      </c>
      <c r="M36" s="60" t="s">
        <v>350</v>
      </c>
      <c r="N36" s="84">
        <v>16</v>
      </c>
      <c r="O36" s="84">
        <v>9</v>
      </c>
      <c r="P36" s="75">
        <f t="shared" si="6"/>
        <v>56.25</v>
      </c>
      <c r="Q36" s="82" t="s">
        <v>548</v>
      </c>
      <c r="R36" s="57" t="s">
        <v>363</v>
      </c>
      <c r="S36" s="73"/>
    </row>
    <row r="37" spans="1:20" s="53" customFormat="1" ht="16" customHeight="1" x14ac:dyDescent="0.35">
      <c r="A37" s="13" t="s">
        <v>37</v>
      </c>
      <c r="B37" s="13" t="str">
        <f t="shared" si="1"/>
        <v>Да, размещается по результатам всех (100%) плановых контрольных мероприятий</v>
      </c>
      <c r="C37" s="97">
        <f t="shared" si="2"/>
        <v>2</v>
      </c>
      <c r="D37" s="97"/>
      <c r="E37" s="97"/>
      <c r="F37" s="95">
        <f t="shared" si="3"/>
        <v>2</v>
      </c>
      <c r="G37" s="16">
        <f t="shared" si="4"/>
        <v>100</v>
      </c>
      <c r="H37" s="60" t="s">
        <v>350</v>
      </c>
      <c r="I37" s="61">
        <v>6</v>
      </c>
      <c r="J37" s="97">
        <v>6</v>
      </c>
      <c r="K37" s="75">
        <f t="shared" si="5"/>
        <v>100</v>
      </c>
      <c r="L37" s="26"/>
      <c r="M37" s="60" t="s">
        <v>350</v>
      </c>
      <c r="N37" s="61">
        <v>7</v>
      </c>
      <c r="O37" s="61">
        <v>7</v>
      </c>
      <c r="P37" s="75">
        <f t="shared" si="6"/>
        <v>100</v>
      </c>
      <c r="Q37" s="80"/>
      <c r="R37" s="15" t="s">
        <v>364</v>
      </c>
      <c r="S37" s="71"/>
    </row>
    <row r="38" spans="1:20" s="53" customFormat="1" ht="16" customHeight="1" x14ac:dyDescent="0.35">
      <c r="A38" s="17" t="s">
        <v>38</v>
      </c>
      <c r="B38" s="102"/>
      <c r="C38" s="27"/>
      <c r="D38" s="55"/>
      <c r="E38" s="55"/>
      <c r="F38" s="55"/>
      <c r="G38" s="19"/>
      <c r="H38" s="55"/>
      <c r="I38" s="55"/>
      <c r="J38" s="55"/>
      <c r="K38" s="55"/>
      <c r="L38" s="55"/>
      <c r="M38" s="55"/>
      <c r="N38" s="83"/>
      <c r="O38" s="83"/>
      <c r="P38" s="76"/>
      <c r="Q38" s="81"/>
      <c r="R38" s="27"/>
      <c r="S38" s="71"/>
    </row>
    <row r="39" spans="1:20" s="53" customFormat="1" ht="16" customHeight="1" x14ac:dyDescent="0.35">
      <c r="A39" s="13" t="s">
        <v>39</v>
      </c>
      <c r="B39" s="13" t="str">
        <f t="shared" si="1"/>
        <v>Да, размещается по результатам всех (100%) плановых контрольных мероприятий</v>
      </c>
      <c r="C39" s="97">
        <f t="shared" si="2"/>
        <v>2</v>
      </c>
      <c r="D39" s="97"/>
      <c r="E39" s="97"/>
      <c r="F39" s="95">
        <f t="shared" si="3"/>
        <v>2</v>
      </c>
      <c r="G39" s="16">
        <f t="shared" si="4"/>
        <v>100</v>
      </c>
      <c r="H39" s="60" t="s">
        <v>350</v>
      </c>
      <c r="I39" s="61">
        <v>3</v>
      </c>
      <c r="J39" s="97">
        <v>3</v>
      </c>
      <c r="K39" s="75">
        <f t="shared" si="5"/>
        <v>100</v>
      </c>
      <c r="L39" s="26"/>
      <c r="M39" s="60" t="s">
        <v>350</v>
      </c>
      <c r="N39" s="61">
        <v>6</v>
      </c>
      <c r="O39" s="61">
        <v>6</v>
      </c>
      <c r="P39" s="75">
        <f t="shared" si="6"/>
        <v>100</v>
      </c>
      <c r="Q39" s="80"/>
      <c r="R39" s="15" t="s">
        <v>365</v>
      </c>
      <c r="S39" s="72"/>
    </row>
    <row r="40" spans="1:20" s="53" customFormat="1" ht="16" customHeight="1" x14ac:dyDescent="0.35">
      <c r="A40" s="13" t="s">
        <v>40</v>
      </c>
      <c r="B40" s="13" t="str">
        <f t="shared" si="1"/>
        <v>Да, размещается по результатам всех (100%) плановых контрольных мероприятий</v>
      </c>
      <c r="C40" s="97">
        <f t="shared" si="2"/>
        <v>2</v>
      </c>
      <c r="D40" s="97"/>
      <c r="E40" s="97"/>
      <c r="F40" s="95">
        <f t="shared" si="3"/>
        <v>2</v>
      </c>
      <c r="G40" s="16">
        <f t="shared" si="4"/>
        <v>100</v>
      </c>
      <c r="H40" s="60" t="s">
        <v>350</v>
      </c>
      <c r="I40" s="61">
        <v>3</v>
      </c>
      <c r="J40" s="97">
        <v>3</v>
      </c>
      <c r="K40" s="75">
        <f t="shared" si="5"/>
        <v>100</v>
      </c>
      <c r="L40" s="26"/>
      <c r="M40" s="60" t="s">
        <v>350</v>
      </c>
      <c r="N40" s="61">
        <v>5</v>
      </c>
      <c r="O40" s="61">
        <v>5</v>
      </c>
      <c r="P40" s="75">
        <f t="shared" si="6"/>
        <v>100</v>
      </c>
      <c r="Q40" s="80"/>
      <c r="R40" s="15" t="s">
        <v>366</v>
      </c>
      <c r="S40" s="71"/>
    </row>
    <row r="41" spans="1:20" s="53" customFormat="1" ht="16" customHeight="1" x14ac:dyDescent="0.35">
      <c r="A41" s="42" t="s">
        <v>41</v>
      </c>
      <c r="B41" s="13" t="str">
        <f t="shared" si="1"/>
        <v>Да, размещается по результатам большей части (не менее 50%) плановых контрольных мероприятий</v>
      </c>
      <c r="C41" s="97">
        <f t="shared" si="2"/>
        <v>1</v>
      </c>
      <c r="D41" s="97"/>
      <c r="E41" s="97"/>
      <c r="F41" s="95">
        <f t="shared" si="3"/>
        <v>1</v>
      </c>
      <c r="G41" s="16">
        <f t="shared" si="4"/>
        <v>86.666666666666671</v>
      </c>
      <c r="H41" s="60" t="s">
        <v>350</v>
      </c>
      <c r="I41" s="61">
        <v>6</v>
      </c>
      <c r="J41" s="97">
        <v>4</v>
      </c>
      <c r="K41" s="75">
        <f t="shared" si="5"/>
        <v>66.666666666666657</v>
      </c>
      <c r="L41" s="26" t="s">
        <v>465</v>
      </c>
      <c r="M41" s="60" t="s">
        <v>350</v>
      </c>
      <c r="N41" s="61">
        <v>9</v>
      </c>
      <c r="O41" s="61">
        <v>9</v>
      </c>
      <c r="P41" s="75">
        <f t="shared" si="6"/>
        <v>100</v>
      </c>
      <c r="Q41" s="80"/>
      <c r="R41" s="54" t="s">
        <v>367</v>
      </c>
      <c r="S41" s="73"/>
    </row>
    <row r="42" spans="1:20" s="53" customFormat="1" ht="16" customHeight="1" x14ac:dyDescent="0.35">
      <c r="A42" s="13" t="s">
        <v>42</v>
      </c>
      <c r="B42" s="13" t="str">
        <f t="shared" si="1"/>
        <v>Да, размещается по результатам всех (100%) плановых контрольных мероприятий</v>
      </c>
      <c r="C42" s="97">
        <f t="shared" si="2"/>
        <v>2</v>
      </c>
      <c r="D42" s="97"/>
      <c r="E42" s="97"/>
      <c r="F42" s="95">
        <f t="shared" si="3"/>
        <v>2</v>
      </c>
      <c r="G42" s="16">
        <f t="shared" si="4"/>
        <v>100</v>
      </c>
      <c r="H42" s="60" t="s">
        <v>350</v>
      </c>
      <c r="I42" s="61">
        <v>15</v>
      </c>
      <c r="J42" s="97">
        <v>15</v>
      </c>
      <c r="K42" s="75">
        <f t="shared" si="5"/>
        <v>100</v>
      </c>
      <c r="L42" s="26"/>
      <c r="M42" s="60" t="s">
        <v>350</v>
      </c>
      <c r="N42" s="61">
        <v>23</v>
      </c>
      <c r="O42" s="61">
        <v>23</v>
      </c>
      <c r="P42" s="75">
        <f t="shared" si="6"/>
        <v>100</v>
      </c>
      <c r="Q42" s="80" t="s">
        <v>551</v>
      </c>
      <c r="R42" s="15" t="s">
        <v>368</v>
      </c>
      <c r="S42" s="72"/>
    </row>
    <row r="43" spans="1:20" s="53" customFormat="1" ht="16" customHeight="1" x14ac:dyDescent="0.35">
      <c r="A43" s="13" t="s">
        <v>43</v>
      </c>
      <c r="B43" s="13" t="str">
        <f t="shared" si="1"/>
        <v>Да, размещается по результатам большей части (не менее 50%) плановых контрольных мероприятий</v>
      </c>
      <c r="C43" s="97">
        <f t="shared" si="2"/>
        <v>1</v>
      </c>
      <c r="D43" s="97"/>
      <c r="E43" s="97"/>
      <c r="F43" s="95">
        <f t="shared" si="3"/>
        <v>1</v>
      </c>
      <c r="G43" s="16">
        <f t="shared" si="4"/>
        <v>76.923076923076934</v>
      </c>
      <c r="H43" s="60" t="s">
        <v>350</v>
      </c>
      <c r="I43" s="61">
        <v>6</v>
      </c>
      <c r="J43" s="97">
        <v>3</v>
      </c>
      <c r="K43" s="75">
        <f t="shared" si="5"/>
        <v>50</v>
      </c>
      <c r="L43" s="26" t="s">
        <v>549</v>
      </c>
      <c r="M43" s="60" t="s">
        <v>350</v>
      </c>
      <c r="N43" s="61">
        <v>7</v>
      </c>
      <c r="O43" s="61">
        <v>7</v>
      </c>
      <c r="P43" s="75">
        <f t="shared" si="6"/>
        <v>100</v>
      </c>
      <c r="Q43" s="80"/>
      <c r="R43" s="15" t="s">
        <v>405</v>
      </c>
      <c r="S43" s="71"/>
    </row>
    <row r="44" spans="1:20" s="53" customFormat="1" ht="16" customHeight="1" x14ac:dyDescent="0.35">
      <c r="A44" s="13" t="s">
        <v>44</v>
      </c>
      <c r="B44" s="13" t="str">
        <f t="shared" si="1"/>
        <v>Да, размещается по результатам большей части (не менее 50%) плановых контрольных мероприятий</v>
      </c>
      <c r="C44" s="97">
        <f t="shared" si="2"/>
        <v>1</v>
      </c>
      <c r="D44" s="97"/>
      <c r="E44" s="97"/>
      <c r="F44" s="95">
        <f t="shared" si="3"/>
        <v>1</v>
      </c>
      <c r="G44" s="16">
        <f t="shared" si="4"/>
        <v>69.230769230769226</v>
      </c>
      <c r="H44" s="60" t="s">
        <v>350</v>
      </c>
      <c r="I44" s="61">
        <v>4</v>
      </c>
      <c r="J44" s="97">
        <v>4</v>
      </c>
      <c r="K44" s="75">
        <f t="shared" si="5"/>
        <v>100</v>
      </c>
      <c r="L44" s="26"/>
      <c r="M44" s="60" t="s">
        <v>350</v>
      </c>
      <c r="N44" s="61">
        <v>9</v>
      </c>
      <c r="O44" s="61">
        <v>5</v>
      </c>
      <c r="P44" s="75">
        <f t="shared" si="6"/>
        <v>55.555555555555557</v>
      </c>
      <c r="Q44" s="80" t="s">
        <v>550</v>
      </c>
      <c r="R44" s="15" t="s">
        <v>369</v>
      </c>
      <c r="S44" s="71"/>
    </row>
    <row r="45" spans="1:20" s="53" customFormat="1" ht="16" customHeight="1" x14ac:dyDescent="0.35">
      <c r="A45" s="13" t="s">
        <v>45</v>
      </c>
      <c r="B45" s="13" t="str">
        <f t="shared" si="1"/>
        <v>Нет, не размещается, или размещается в части отдельных плановых контрольных мероприятий (менее 50%), или размещенная информация не отвечает требованиям</v>
      </c>
      <c r="C45" s="97">
        <f t="shared" si="2"/>
        <v>0</v>
      </c>
      <c r="D45" s="97"/>
      <c r="E45" s="97"/>
      <c r="F45" s="95">
        <f t="shared" si="3"/>
        <v>0</v>
      </c>
      <c r="G45" s="16">
        <f t="shared" si="4"/>
        <v>0</v>
      </c>
      <c r="H45" s="62" t="s">
        <v>469</v>
      </c>
      <c r="I45" s="61">
        <v>9</v>
      </c>
      <c r="J45" s="97">
        <v>0</v>
      </c>
      <c r="K45" s="75">
        <f t="shared" si="5"/>
        <v>0</v>
      </c>
      <c r="L45" s="26"/>
      <c r="M45" s="62" t="s">
        <v>469</v>
      </c>
      <c r="N45" s="61">
        <v>44</v>
      </c>
      <c r="O45" s="61">
        <v>0</v>
      </c>
      <c r="P45" s="75">
        <f t="shared" si="6"/>
        <v>0</v>
      </c>
      <c r="Q45" s="80"/>
      <c r="R45" s="57" t="s">
        <v>371</v>
      </c>
      <c r="S45" s="71"/>
    </row>
    <row r="46" spans="1:20" s="53" customFormat="1" ht="16" customHeight="1" x14ac:dyDescent="0.35">
      <c r="A46" s="13" t="s">
        <v>118</v>
      </c>
      <c r="B46" s="13" t="str">
        <f t="shared" si="1"/>
        <v>Да, размещается по результатам всех (100%) плановых контрольных мероприятий</v>
      </c>
      <c r="C46" s="97">
        <f t="shared" si="2"/>
        <v>2</v>
      </c>
      <c r="D46" s="97"/>
      <c r="E46" s="97"/>
      <c r="F46" s="95">
        <f t="shared" si="3"/>
        <v>2</v>
      </c>
      <c r="G46" s="16">
        <f t="shared" si="4"/>
        <v>100</v>
      </c>
      <c r="H46" s="60" t="s">
        <v>350</v>
      </c>
      <c r="I46" s="61">
        <v>3</v>
      </c>
      <c r="J46" s="97">
        <v>3</v>
      </c>
      <c r="K46" s="75">
        <f t="shared" si="5"/>
        <v>100</v>
      </c>
      <c r="L46" s="26"/>
      <c r="M46" s="60" t="s">
        <v>350</v>
      </c>
      <c r="N46" s="61">
        <v>4</v>
      </c>
      <c r="O46" s="61">
        <v>4</v>
      </c>
      <c r="P46" s="75">
        <f t="shared" si="6"/>
        <v>100</v>
      </c>
      <c r="Q46" s="80"/>
      <c r="R46" s="15" t="s">
        <v>406</v>
      </c>
      <c r="S46" s="71"/>
    </row>
    <row r="47" spans="1:20" s="53" customFormat="1" ht="16" customHeight="1" x14ac:dyDescent="0.35">
      <c r="A47" s="17" t="s">
        <v>47</v>
      </c>
      <c r="B47" s="102"/>
      <c r="C47" s="27"/>
      <c r="D47" s="55"/>
      <c r="E47" s="55"/>
      <c r="F47" s="55"/>
      <c r="G47" s="19"/>
      <c r="H47" s="55"/>
      <c r="I47" s="55"/>
      <c r="J47" s="55"/>
      <c r="K47" s="55"/>
      <c r="L47" s="55"/>
      <c r="M47" s="55"/>
      <c r="N47" s="83"/>
      <c r="O47" s="83"/>
      <c r="P47" s="76"/>
      <c r="Q47" s="81"/>
      <c r="R47" s="27"/>
      <c r="S47" s="71"/>
    </row>
    <row r="48" spans="1:20" s="53" customFormat="1" ht="16" customHeight="1" x14ac:dyDescent="0.35">
      <c r="A48" s="42" t="s">
        <v>48</v>
      </c>
      <c r="B48" s="13" t="str">
        <f t="shared" si="1"/>
        <v>Да, размещается по результатам большей части (не менее 50%) плановых контрольных мероприятий</v>
      </c>
      <c r="C48" s="97">
        <f t="shared" si="2"/>
        <v>1</v>
      </c>
      <c r="D48" s="97"/>
      <c r="E48" s="97"/>
      <c r="F48" s="95">
        <f t="shared" si="3"/>
        <v>1</v>
      </c>
      <c r="G48" s="16">
        <f t="shared" si="4"/>
        <v>55.172413793103445</v>
      </c>
      <c r="H48" s="60" t="s">
        <v>350</v>
      </c>
      <c r="I48" s="61">
        <v>5</v>
      </c>
      <c r="J48" s="97">
        <v>2</v>
      </c>
      <c r="K48" s="75">
        <f t="shared" si="5"/>
        <v>40</v>
      </c>
      <c r="L48" s="26" t="s">
        <v>470</v>
      </c>
      <c r="M48" s="60" t="s">
        <v>350</v>
      </c>
      <c r="N48" s="61">
        <v>24</v>
      </c>
      <c r="O48" s="61">
        <v>14</v>
      </c>
      <c r="P48" s="75">
        <f t="shared" si="6"/>
        <v>58.333333333333336</v>
      </c>
      <c r="Q48" s="80" t="s">
        <v>552</v>
      </c>
      <c r="R48" s="15" t="s">
        <v>407</v>
      </c>
      <c r="S48" s="71"/>
    </row>
    <row r="49" spans="1:19" s="56" customFormat="1" ht="16" customHeight="1" x14ac:dyDescent="0.35">
      <c r="A49" s="13" t="s">
        <v>49</v>
      </c>
      <c r="B49" s="13" t="str">
        <f t="shared" si="1"/>
        <v>Да, размещается по результатам большей части (не менее 50%) плановых контрольных мероприятий</v>
      </c>
      <c r="C49" s="97">
        <f t="shared" si="2"/>
        <v>1</v>
      </c>
      <c r="D49" s="97"/>
      <c r="E49" s="97"/>
      <c r="F49" s="95">
        <f t="shared" si="3"/>
        <v>1</v>
      </c>
      <c r="G49" s="16">
        <f t="shared" si="4"/>
        <v>80</v>
      </c>
      <c r="H49" s="60" t="s">
        <v>372</v>
      </c>
      <c r="I49" s="61">
        <v>5</v>
      </c>
      <c r="J49" s="97">
        <v>2</v>
      </c>
      <c r="K49" s="75">
        <f t="shared" si="5"/>
        <v>40</v>
      </c>
      <c r="L49" s="26" t="s">
        <v>616</v>
      </c>
      <c r="M49" s="60" t="s">
        <v>372</v>
      </c>
      <c r="N49" s="61">
        <v>10</v>
      </c>
      <c r="O49" s="61">
        <v>10</v>
      </c>
      <c r="P49" s="75">
        <f t="shared" si="6"/>
        <v>100</v>
      </c>
      <c r="Q49" s="80"/>
      <c r="R49" s="57" t="s">
        <v>472</v>
      </c>
    </row>
    <row r="50" spans="1:19" s="53" customFormat="1" ht="16" customHeight="1" x14ac:dyDescent="0.35">
      <c r="A50" s="13" t="s">
        <v>50</v>
      </c>
      <c r="B50" s="13" t="str">
        <f t="shared" si="1"/>
        <v>Да, размещается по результатам большей части (не менее 50%) плановых контрольных мероприятий</v>
      </c>
      <c r="C50" s="97">
        <f t="shared" si="2"/>
        <v>1</v>
      </c>
      <c r="D50" s="97"/>
      <c r="E50" s="97"/>
      <c r="F50" s="95">
        <f t="shared" si="3"/>
        <v>1</v>
      </c>
      <c r="G50" s="16">
        <f t="shared" si="4"/>
        <v>90</v>
      </c>
      <c r="H50" s="60" t="s">
        <v>350</v>
      </c>
      <c r="I50" s="61">
        <v>4</v>
      </c>
      <c r="J50" s="97">
        <v>3</v>
      </c>
      <c r="K50" s="75">
        <f t="shared" si="5"/>
        <v>75</v>
      </c>
      <c r="L50" s="26" t="s">
        <v>553</v>
      </c>
      <c r="M50" s="60" t="s">
        <v>350</v>
      </c>
      <c r="N50" s="61">
        <v>6</v>
      </c>
      <c r="O50" s="61">
        <v>6</v>
      </c>
      <c r="P50" s="75">
        <f t="shared" si="6"/>
        <v>100</v>
      </c>
      <c r="Q50" s="80"/>
      <c r="R50" s="15" t="s">
        <v>408</v>
      </c>
      <c r="S50" s="71"/>
    </row>
    <row r="51" spans="1:19" s="53" customFormat="1" ht="16" customHeight="1" x14ac:dyDescent="0.35">
      <c r="A51" s="13" t="s">
        <v>51</v>
      </c>
      <c r="B51" s="13" t="str">
        <f t="shared" si="1"/>
        <v>Нет, не размещается, или размещается в части отдельных плановых контрольных мероприятий (менее 50%), или размещенная информация не отвечает требованиям</v>
      </c>
      <c r="C51" s="97">
        <f t="shared" si="2"/>
        <v>0</v>
      </c>
      <c r="D51" s="97"/>
      <c r="E51" s="97"/>
      <c r="F51" s="95">
        <f t="shared" si="3"/>
        <v>0</v>
      </c>
      <c r="G51" s="16">
        <f t="shared" si="4"/>
        <v>0</v>
      </c>
      <c r="H51" s="60" t="s">
        <v>350</v>
      </c>
      <c r="I51" s="61">
        <v>8</v>
      </c>
      <c r="J51" s="97">
        <v>0</v>
      </c>
      <c r="K51" s="75">
        <f t="shared" si="5"/>
        <v>0</v>
      </c>
      <c r="L51" s="26"/>
      <c r="M51" s="60" t="s">
        <v>350</v>
      </c>
      <c r="N51" s="61">
        <v>23</v>
      </c>
      <c r="O51" s="61">
        <v>0</v>
      </c>
      <c r="P51" s="75">
        <f t="shared" si="6"/>
        <v>0</v>
      </c>
      <c r="Q51" s="80"/>
      <c r="R51" s="15" t="s">
        <v>373</v>
      </c>
      <c r="S51" s="71"/>
    </row>
    <row r="52" spans="1:19" s="53" customFormat="1" ht="16" customHeight="1" x14ac:dyDescent="0.35">
      <c r="A52" s="13" t="s">
        <v>52</v>
      </c>
      <c r="B52" s="13" t="str">
        <f t="shared" si="1"/>
        <v>Нет, не размещается, или размещается в части отдельных плановых контрольных мероприятий (менее 50%), или размещенная информация не отвечает требованиям</v>
      </c>
      <c r="C52" s="97">
        <f t="shared" si="2"/>
        <v>0</v>
      </c>
      <c r="D52" s="97"/>
      <c r="E52" s="97"/>
      <c r="F52" s="95">
        <f t="shared" si="3"/>
        <v>0</v>
      </c>
      <c r="G52" s="16">
        <f t="shared" si="4"/>
        <v>0</v>
      </c>
      <c r="H52" s="60" t="s">
        <v>350</v>
      </c>
      <c r="I52" s="61">
        <v>6</v>
      </c>
      <c r="J52" s="97">
        <v>0</v>
      </c>
      <c r="K52" s="75">
        <f t="shared" si="5"/>
        <v>0</v>
      </c>
      <c r="L52" s="26"/>
      <c r="M52" s="60" t="s">
        <v>350</v>
      </c>
      <c r="N52" s="61">
        <v>14</v>
      </c>
      <c r="O52" s="61">
        <v>0</v>
      </c>
      <c r="P52" s="75">
        <f t="shared" si="6"/>
        <v>0</v>
      </c>
      <c r="Q52" s="80"/>
      <c r="R52" s="57" t="s">
        <v>474</v>
      </c>
      <c r="S52" s="71"/>
    </row>
    <row r="53" spans="1:19" s="53" customFormat="1" ht="16" customHeight="1" x14ac:dyDescent="0.35">
      <c r="A53" s="13" t="s">
        <v>53</v>
      </c>
      <c r="B53" s="13" t="str">
        <f t="shared" si="1"/>
        <v>Нет, не размещается, или размещается в части отдельных плановых контрольных мероприятий (менее 50%), или размещенная информация не отвечает требованиям</v>
      </c>
      <c r="C53" s="97">
        <f t="shared" si="2"/>
        <v>0</v>
      </c>
      <c r="D53" s="97"/>
      <c r="E53" s="97"/>
      <c r="F53" s="95">
        <f t="shared" si="3"/>
        <v>0</v>
      </c>
      <c r="G53" s="16">
        <f t="shared" si="4"/>
        <v>0</v>
      </c>
      <c r="H53" s="60" t="s">
        <v>350</v>
      </c>
      <c r="I53" s="61">
        <v>5</v>
      </c>
      <c r="J53" s="97">
        <v>0</v>
      </c>
      <c r="K53" s="75">
        <f t="shared" si="5"/>
        <v>0</v>
      </c>
      <c r="L53" s="26" t="s">
        <v>475</v>
      </c>
      <c r="M53" s="60" t="s">
        <v>350</v>
      </c>
      <c r="N53" s="61">
        <v>35</v>
      </c>
      <c r="O53" s="61">
        <v>0</v>
      </c>
      <c r="P53" s="75">
        <f t="shared" si="6"/>
        <v>0</v>
      </c>
      <c r="Q53" s="80"/>
      <c r="R53" s="12" t="s">
        <v>409</v>
      </c>
      <c r="S53" s="71"/>
    </row>
    <row r="54" spans="1:19" s="53" customFormat="1" ht="16" customHeight="1" x14ac:dyDescent="0.35">
      <c r="A54" s="13" t="s">
        <v>54</v>
      </c>
      <c r="B54" s="13" t="str">
        <f t="shared" si="1"/>
        <v>Да, размещается по результатам большей части (не менее 50%) плановых контрольных мероприятий</v>
      </c>
      <c r="C54" s="97">
        <f t="shared" si="2"/>
        <v>1</v>
      </c>
      <c r="D54" s="97"/>
      <c r="E54" s="97"/>
      <c r="F54" s="95">
        <f t="shared" si="3"/>
        <v>1</v>
      </c>
      <c r="G54" s="16">
        <f t="shared" si="4"/>
        <v>89.65517241379311</v>
      </c>
      <c r="H54" s="60" t="s">
        <v>350</v>
      </c>
      <c r="I54" s="61">
        <v>10</v>
      </c>
      <c r="J54" s="97">
        <v>10</v>
      </c>
      <c r="K54" s="75">
        <f t="shared" si="5"/>
        <v>100</v>
      </c>
      <c r="L54" s="26"/>
      <c r="M54" s="60" t="s">
        <v>350</v>
      </c>
      <c r="N54" s="61">
        <v>19</v>
      </c>
      <c r="O54" s="61">
        <v>16</v>
      </c>
      <c r="P54" s="75">
        <f t="shared" si="6"/>
        <v>84.210526315789465</v>
      </c>
      <c r="Q54" s="80" t="s">
        <v>554</v>
      </c>
      <c r="R54" s="15" t="s">
        <v>410</v>
      </c>
      <c r="S54" s="72"/>
    </row>
    <row r="55" spans="1:19" s="53" customFormat="1" ht="16" customHeight="1" x14ac:dyDescent="0.35">
      <c r="A55" s="17" t="s">
        <v>55</v>
      </c>
      <c r="B55" s="102"/>
      <c r="C55" s="27"/>
      <c r="D55" s="55"/>
      <c r="E55" s="55"/>
      <c r="F55" s="55"/>
      <c r="G55" s="19"/>
      <c r="H55" s="55"/>
      <c r="I55" s="55"/>
      <c r="J55" s="55"/>
      <c r="K55" s="55"/>
      <c r="L55" s="55"/>
      <c r="M55" s="55"/>
      <c r="N55" s="83"/>
      <c r="O55" s="83"/>
      <c r="P55" s="76"/>
      <c r="Q55" s="81"/>
      <c r="R55" s="27"/>
      <c r="S55" s="71"/>
    </row>
    <row r="56" spans="1:19" s="53" customFormat="1" ht="16" customHeight="1" x14ac:dyDescent="0.35">
      <c r="A56" s="13" t="s">
        <v>56</v>
      </c>
      <c r="B56" s="13" t="str">
        <f t="shared" si="1"/>
        <v>Нет, не размещается, или размещается в части отдельных плановых контрольных мероприятий (менее 50%), или размещенная информация не отвечает требованиям</v>
      </c>
      <c r="C56" s="97">
        <f t="shared" si="2"/>
        <v>0</v>
      </c>
      <c r="D56" s="97"/>
      <c r="E56" s="97"/>
      <c r="F56" s="95">
        <f t="shared" si="3"/>
        <v>0</v>
      </c>
      <c r="G56" s="16">
        <f t="shared" si="4"/>
        <v>36.363636363636367</v>
      </c>
      <c r="H56" s="60" t="s">
        <v>350</v>
      </c>
      <c r="I56" s="61">
        <v>6</v>
      </c>
      <c r="J56" s="97">
        <v>5</v>
      </c>
      <c r="K56" s="75">
        <f t="shared" si="5"/>
        <v>83.333333333333343</v>
      </c>
      <c r="L56" s="26" t="s">
        <v>477</v>
      </c>
      <c r="M56" s="60" t="s">
        <v>350</v>
      </c>
      <c r="N56" s="61">
        <v>16</v>
      </c>
      <c r="O56" s="61">
        <v>3</v>
      </c>
      <c r="P56" s="75">
        <f t="shared" si="6"/>
        <v>18.75</v>
      </c>
      <c r="Q56" s="80" t="s">
        <v>596</v>
      </c>
      <c r="R56" s="15" t="s">
        <v>411</v>
      </c>
      <c r="S56" s="71"/>
    </row>
    <row r="57" spans="1:19" s="101" customFormat="1" ht="16" customHeight="1" x14ac:dyDescent="0.35">
      <c r="A57" s="13" t="s">
        <v>57</v>
      </c>
      <c r="B57" s="13" t="str">
        <f t="shared" si="1"/>
        <v>Нет, не размещается, или размещается в части отдельных плановых контрольных мероприятий (менее 50%), или размещенная информация не отвечает требованиям</v>
      </c>
      <c r="C57" s="97">
        <f t="shared" si="2"/>
        <v>0</v>
      </c>
      <c r="D57" s="97"/>
      <c r="E57" s="97"/>
      <c r="F57" s="95">
        <f t="shared" si="3"/>
        <v>0</v>
      </c>
      <c r="G57" s="16">
        <f t="shared" si="4"/>
        <v>0</v>
      </c>
      <c r="H57" s="60" t="s">
        <v>350</v>
      </c>
      <c r="I57" s="61">
        <v>6</v>
      </c>
      <c r="J57" s="97">
        <v>0</v>
      </c>
      <c r="K57" s="75">
        <f t="shared" si="5"/>
        <v>0</v>
      </c>
      <c r="L57" s="26"/>
      <c r="M57" s="60" t="s">
        <v>350</v>
      </c>
      <c r="N57" s="61">
        <v>4</v>
      </c>
      <c r="O57" s="61">
        <v>0</v>
      </c>
      <c r="P57" s="75">
        <f t="shared" si="6"/>
        <v>0</v>
      </c>
      <c r="Q57" s="80" t="s">
        <v>617</v>
      </c>
      <c r="R57" s="15" t="s">
        <v>374</v>
      </c>
      <c r="S57" s="100"/>
    </row>
    <row r="58" spans="1:19" s="101" customFormat="1" ht="16" customHeight="1" x14ac:dyDescent="0.35">
      <c r="A58" s="13" t="s">
        <v>58</v>
      </c>
      <c r="B58" s="13" t="str">
        <f t="shared" si="1"/>
        <v>Да, размещается по результатам большей части (не менее 50%) плановых контрольных мероприятий</v>
      </c>
      <c r="C58" s="97">
        <f t="shared" si="2"/>
        <v>1</v>
      </c>
      <c r="D58" s="97"/>
      <c r="E58" s="97"/>
      <c r="F58" s="95">
        <f t="shared" si="3"/>
        <v>1</v>
      </c>
      <c r="G58" s="16">
        <f t="shared" si="4"/>
        <v>91.666666666666657</v>
      </c>
      <c r="H58" s="60" t="s">
        <v>350</v>
      </c>
      <c r="I58" s="61">
        <v>2</v>
      </c>
      <c r="J58" s="97">
        <v>2</v>
      </c>
      <c r="K58" s="75">
        <f t="shared" si="5"/>
        <v>100</v>
      </c>
      <c r="L58" s="26"/>
      <c r="M58" s="60" t="s">
        <v>350</v>
      </c>
      <c r="N58" s="61">
        <v>10</v>
      </c>
      <c r="O58" s="61">
        <v>9</v>
      </c>
      <c r="P58" s="75">
        <f t="shared" si="6"/>
        <v>90</v>
      </c>
      <c r="Q58" s="80" t="s">
        <v>619</v>
      </c>
      <c r="R58" s="57" t="s">
        <v>375</v>
      </c>
      <c r="S58" s="100"/>
    </row>
    <row r="59" spans="1:19" s="53" customFormat="1" ht="16" customHeight="1" x14ac:dyDescent="0.35">
      <c r="A59" s="13" t="s">
        <v>59</v>
      </c>
      <c r="B59" s="13" t="str">
        <f t="shared" si="1"/>
        <v>Да, размещается по результатам большей части (не менее 50%) плановых контрольных мероприятий</v>
      </c>
      <c r="C59" s="97">
        <f t="shared" si="2"/>
        <v>1</v>
      </c>
      <c r="D59" s="97"/>
      <c r="E59" s="97"/>
      <c r="F59" s="95">
        <f t="shared" si="3"/>
        <v>1</v>
      </c>
      <c r="G59" s="16">
        <f t="shared" si="4"/>
        <v>77.142857142857153</v>
      </c>
      <c r="H59" s="62" t="s">
        <v>376</v>
      </c>
      <c r="I59" s="61">
        <v>8</v>
      </c>
      <c r="J59" s="97">
        <v>7</v>
      </c>
      <c r="K59" s="75">
        <f t="shared" si="5"/>
        <v>87.5</v>
      </c>
      <c r="L59" s="26" t="s">
        <v>450</v>
      </c>
      <c r="M59" s="60" t="s">
        <v>350</v>
      </c>
      <c r="N59" s="61">
        <v>27</v>
      </c>
      <c r="O59" s="61">
        <v>20</v>
      </c>
      <c r="P59" s="75">
        <f t="shared" si="6"/>
        <v>74.074074074074076</v>
      </c>
      <c r="Q59" s="80" t="s">
        <v>556</v>
      </c>
      <c r="R59" s="15" t="s">
        <v>413</v>
      </c>
      <c r="S59" s="71"/>
    </row>
    <row r="60" spans="1:19" s="53" customFormat="1" ht="16" customHeight="1" x14ac:dyDescent="0.35">
      <c r="A60" s="13" t="s">
        <v>60</v>
      </c>
      <c r="B60" s="13" t="str">
        <f t="shared" si="1"/>
        <v>Да, размещается по результатам большей части (не менее 50%) плановых контрольных мероприятий</v>
      </c>
      <c r="C60" s="97">
        <f t="shared" si="2"/>
        <v>1</v>
      </c>
      <c r="D60" s="97"/>
      <c r="E60" s="97"/>
      <c r="F60" s="95">
        <f t="shared" si="3"/>
        <v>1</v>
      </c>
      <c r="G60" s="16">
        <f t="shared" si="4"/>
        <v>81.25</v>
      </c>
      <c r="H60" s="60" t="s">
        <v>350</v>
      </c>
      <c r="I60" s="61">
        <v>6</v>
      </c>
      <c r="J60" s="97">
        <v>4</v>
      </c>
      <c r="K60" s="75">
        <f t="shared" si="5"/>
        <v>66.666666666666657</v>
      </c>
      <c r="L60" s="26" t="s">
        <v>481</v>
      </c>
      <c r="M60" s="60" t="s">
        <v>350</v>
      </c>
      <c r="N60" s="61">
        <v>10</v>
      </c>
      <c r="O60" s="61">
        <v>9</v>
      </c>
      <c r="P60" s="75">
        <f t="shared" si="6"/>
        <v>90</v>
      </c>
      <c r="Q60" s="80" t="s">
        <v>557</v>
      </c>
      <c r="R60" s="15" t="s">
        <v>414</v>
      </c>
      <c r="S60" s="71"/>
    </row>
    <row r="61" spans="1:19" s="53" customFormat="1" ht="16" customHeight="1" x14ac:dyDescent="0.35">
      <c r="A61" s="13" t="s">
        <v>61</v>
      </c>
      <c r="B61" s="13" t="str">
        <f t="shared" si="1"/>
        <v>Да, размещается по результатам всех (100%) плановых контрольных мероприятий</v>
      </c>
      <c r="C61" s="97">
        <f t="shared" si="2"/>
        <v>2</v>
      </c>
      <c r="D61" s="97"/>
      <c r="E61" s="97"/>
      <c r="F61" s="95">
        <f t="shared" si="3"/>
        <v>2</v>
      </c>
      <c r="G61" s="16">
        <f t="shared" si="4"/>
        <v>100</v>
      </c>
      <c r="H61" s="60" t="s">
        <v>350</v>
      </c>
      <c r="I61" s="61">
        <v>7</v>
      </c>
      <c r="J61" s="97">
        <v>7</v>
      </c>
      <c r="K61" s="75">
        <f t="shared" si="5"/>
        <v>100</v>
      </c>
      <c r="L61" s="26"/>
      <c r="M61" s="60" t="s">
        <v>350</v>
      </c>
      <c r="N61" s="61">
        <v>14</v>
      </c>
      <c r="O61" s="61">
        <v>14</v>
      </c>
      <c r="P61" s="75">
        <f t="shared" si="6"/>
        <v>100</v>
      </c>
      <c r="Q61" s="80"/>
      <c r="R61" s="15" t="s">
        <v>415</v>
      </c>
      <c r="S61" s="72"/>
    </row>
    <row r="62" spans="1:19" s="101" customFormat="1" ht="16" customHeight="1" x14ac:dyDescent="0.35">
      <c r="A62" s="13" t="s">
        <v>62</v>
      </c>
      <c r="B62" s="13" t="str">
        <f t="shared" si="1"/>
        <v>Да, размещается по результатам большей части (не менее 50%) плановых контрольных мероприятий</v>
      </c>
      <c r="C62" s="97">
        <f t="shared" si="2"/>
        <v>1</v>
      </c>
      <c r="D62" s="97"/>
      <c r="E62" s="97"/>
      <c r="F62" s="95">
        <f t="shared" si="3"/>
        <v>1</v>
      </c>
      <c r="G62" s="16">
        <f t="shared" si="4"/>
        <v>90.476190476190482</v>
      </c>
      <c r="H62" s="60" t="s">
        <v>350</v>
      </c>
      <c r="I62" s="61">
        <v>8</v>
      </c>
      <c r="J62" s="97">
        <v>7</v>
      </c>
      <c r="K62" s="75">
        <f t="shared" si="5"/>
        <v>87.5</v>
      </c>
      <c r="L62" s="26" t="s">
        <v>582</v>
      </c>
      <c r="M62" s="60" t="s">
        <v>350</v>
      </c>
      <c r="N62" s="61">
        <v>13</v>
      </c>
      <c r="O62" s="61">
        <v>12</v>
      </c>
      <c r="P62" s="75">
        <f t="shared" si="6"/>
        <v>92.307692307692307</v>
      </c>
      <c r="Q62" s="80" t="s">
        <v>558</v>
      </c>
      <c r="R62" s="15" t="s">
        <v>581</v>
      </c>
      <c r="S62" s="100"/>
    </row>
    <row r="63" spans="1:19" s="53" customFormat="1" ht="16" customHeight="1" x14ac:dyDescent="0.35">
      <c r="A63" s="13" t="s">
        <v>63</v>
      </c>
      <c r="B63" s="13" t="str">
        <f t="shared" si="1"/>
        <v>Да, размещается по результатам большей части (не менее 50%) плановых контрольных мероприятий</v>
      </c>
      <c r="C63" s="97">
        <f t="shared" si="2"/>
        <v>1</v>
      </c>
      <c r="D63" s="97"/>
      <c r="E63" s="97"/>
      <c r="F63" s="95">
        <f t="shared" si="3"/>
        <v>1</v>
      </c>
      <c r="G63" s="16">
        <f t="shared" si="4"/>
        <v>91.666666666666657</v>
      </c>
      <c r="H63" s="60" t="s">
        <v>350</v>
      </c>
      <c r="I63" s="61">
        <v>6</v>
      </c>
      <c r="J63" s="97">
        <v>6</v>
      </c>
      <c r="K63" s="75">
        <f t="shared" si="5"/>
        <v>100</v>
      </c>
      <c r="L63" s="26" t="s">
        <v>483</v>
      </c>
      <c r="M63" s="60" t="s">
        <v>350</v>
      </c>
      <c r="N63" s="61">
        <v>6</v>
      </c>
      <c r="O63" s="61">
        <v>5</v>
      </c>
      <c r="P63" s="75">
        <f t="shared" si="6"/>
        <v>83.333333333333343</v>
      </c>
      <c r="Q63" s="80" t="s">
        <v>559</v>
      </c>
      <c r="R63" s="12" t="s">
        <v>416</v>
      </c>
      <c r="S63" s="71"/>
    </row>
    <row r="64" spans="1:19" s="53" customFormat="1" ht="16" customHeight="1" x14ac:dyDescent="0.35">
      <c r="A64" s="13" t="s">
        <v>64</v>
      </c>
      <c r="B64" s="13" t="str">
        <f t="shared" si="1"/>
        <v>Да, размещается по результатам большей части (не менее 50%) плановых контрольных мероприятий</v>
      </c>
      <c r="C64" s="97">
        <f t="shared" si="2"/>
        <v>1</v>
      </c>
      <c r="D64" s="97"/>
      <c r="E64" s="97"/>
      <c r="F64" s="95">
        <f t="shared" si="3"/>
        <v>1</v>
      </c>
      <c r="G64" s="16">
        <f t="shared" si="4"/>
        <v>90.243902439024396</v>
      </c>
      <c r="H64" s="60" t="s">
        <v>350</v>
      </c>
      <c r="I64" s="61">
        <v>12</v>
      </c>
      <c r="J64" s="97">
        <v>12</v>
      </c>
      <c r="K64" s="75">
        <f t="shared" si="5"/>
        <v>100</v>
      </c>
      <c r="L64" s="26"/>
      <c r="M64" s="60" t="s">
        <v>350</v>
      </c>
      <c r="N64" s="61">
        <v>29</v>
      </c>
      <c r="O64" s="61">
        <v>25</v>
      </c>
      <c r="P64" s="75">
        <f t="shared" si="6"/>
        <v>86.206896551724128</v>
      </c>
      <c r="Q64" s="80" t="s">
        <v>560</v>
      </c>
      <c r="R64" s="15" t="s">
        <v>417</v>
      </c>
      <c r="S64" s="71"/>
    </row>
    <row r="65" spans="1:19" s="53" customFormat="1" ht="16" customHeight="1" x14ac:dyDescent="0.35">
      <c r="A65" s="13" t="s">
        <v>65</v>
      </c>
      <c r="B65" s="13" t="str">
        <f t="shared" si="1"/>
        <v>Да, размещается по результатам большей части (не менее 50%) плановых контрольных мероприятий</v>
      </c>
      <c r="C65" s="97">
        <f t="shared" si="2"/>
        <v>1</v>
      </c>
      <c r="D65" s="97"/>
      <c r="E65" s="97"/>
      <c r="F65" s="95">
        <f t="shared" si="3"/>
        <v>1</v>
      </c>
      <c r="G65" s="16">
        <f t="shared" si="4"/>
        <v>86.206896551724128</v>
      </c>
      <c r="H65" s="60" t="s">
        <v>350</v>
      </c>
      <c r="I65" s="61">
        <v>9</v>
      </c>
      <c r="J65" s="97">
        <v>8</v>
      </c>
      <c r="K65" s="75">
        <f t="shared" si="5"/>
        <v>88.888888888888886</v>
      </c>
      <c r="L65" s="26" t="s">
        <v>485</v>
      </c>
      <c r="M65" s="60" t="s">
        <v>350</v>
      </c>
      <c r="N65" s="61">
        <v>20</v>
      </c>
      <c r="O65" s="61">
        <v>17</v>
      </c>
      <c r="P65" s="75">
        <f t="shared" si="6"/>
        <v>85</v>
      </c>
      <c r="Q65" s="80" t="s">
        <v>586</v>
      </c>
      <c r="R65" s="15" t="s">
        <v>377</v>
      </c>
      <c r="S65" s="71"/>
    </row>
    <row r="66" spans="1:19" s="101" customFormat="1" ht="16" customHeight="1" x14ac:dyDescent="0.35">
      <c r="A66" s="13" t="s">
        <v>66</v>
      </c>
      <c r="B66" s="13" t="str">
        <f t="shared" si="1"/>
        <v>Да, размещается по результатам большей части (не менее 50%) плановых контрольных мероприятий</v>
      </c>
      <c r="C66" s="97">
        <f t="shared" si="2"/>
        <v>1</v>
      </c>
      <c r="D66" s="97"/>
      <c r="E66" s="97"/>
      <c r="F66" s="95">
        <f t="shared" si="3"/>
        <v>1</v>
      </c>
      <c r="G66" s="16">
        <f t="shared" si="4"/>
        <v>81.818181818181827</v>
      </c>
      <c r="H66" s="60" t="s">
        <v>350</v>
      </c>
      <c r="I66" s="61">
        <v>1</v>
      </c>
      <c r="J66" s="97">
        <v>0</v>
      </c>
      <c r="K66" s="75">
        <f t="shared" si="5"/>
        <v>0</v>
      </c>
      <c r="L66" s="26" t="s">
        <v>663</v>
      </c>
      <c r="M66" s="60" t="s">
        <v>350</v>
      </c>
      <c r="N66" s="61">
        <v>10</v>
      </c>
      <c r="O66" s="61">
        <v>9</v>
      </c>
      <c r="P66" s="75">
        <f t="shared" si="6"/>
        <v>90</v>
      </c>
      <c r="Q66" s="80" t="s">
        <v>561</v>
      </c>
      <c r="R66" s="15" t="s">
        <v>418</v>
      </c>
      <c r="S66" s="100"/>
    </row>
    <row r="67" spans="1:19" s="101" customFormat="1" ht="16" customHeight="1" x14ac:dyDescent="0.35">
      <c r="A67" s="13" t="s">
        <v>67</v>
      </c>
      <c r="B67" s="13" t="str">
        <f t="shared" si="1"/>
        <v>Да, размещается по результатам большей части (не менее 50%) плановых контрольных мероприятий</v>
      </c>
      <c r="C67" s="97">
        <f>1</f>
        <v>1</v>
      </c>
      <c r="D67" s="97"/>
      <c r="E67" s="97"/>
      <c r="F67" s="95">
        <f t="shared" si="3"/>
        <v>1</v>
      </c>
      <c r="G67" s="111" t="s">
        <v>640</v>
      </c>
      <c r="H67" s="62" t="s">
        <v>370</v>
      </c>
      <c r="I67" s="61" t="s">
        <v>456</v>
      </c>
      <c r="J67" s="97" t="s">
        <v>456</v>
      </c>
      <c r="K67" s="75" t="s">
        <v>456</v>
      </c>
      <c r="L67" s="26" t="s">
        <v>563</v>
      </c>
      <c r="M67" s="62" t="s">
        <v>564</v>
      </c>
      <c r="N67" s="61">
        <v>26</v>
      </c>
      <c r="O67" s="61">
        <v>25</v>
      </c>
      <c r="P67" s="75">
        <f t="shared" si="6"/>
        <v>96.15384615384616</v>
      </c>
      <c r="Q67" s="80" t="s">
        <v>562</v>
      </c>
      <c r="R67" s="57" t="s">
        <v>487</v>
      </c>
      <c r="S67" s="100"/>
    </row>
    <row r="68" spans="1:19" s="59" customFormat="1" ht="16" customHeight="1" x14ac:dyDescent="0.35">
      <c r="A68" s="13" t="s">
        <v>68</v>
      </c>
      <c r="B68" s="13" t="str">
        <f t="shared" si="1"/>
        <v>Да, размещается по результатам большей части (не менее 50%) плановых контрольных мероприятий</v>
      </c>
      <c r="C68" s="97">
        <f t="shared" si="2"/>
        <v>1</v>
      </c>
      <c r="D68" s="97"/>
      <c r="E68" s="97">
        <v>0.5</v>
      </c>
      <c r="F68" s="95">
        <f t="shared" si="3"/>
        <v>0.5</v>
      </c>
      <c r="G68" s="16">
        <f t="shared" si="4"/>
        <v>90</v>
      </c>
      <c r="H68" s="60" t="s">
        <v>350</v>
      </c>
      <c r="I68" s="61">
        <v>11</v>
      </c>
      <c r="J68" s="97">
        <v>10</v>
      </c>
      <c r="K68" s="75">
        <f t="shared" si="5"/>
        <v>90.909090909090907</v>
      </c>
      <c r="L68" s="26" t="s">
        <v>565</v>
      </c>
      <c r="M68" s="60" t="s">
        <v>350</v>
      </c>
      <c r="N68" s="61">
        <v>9</v>
      </c>
      <c r="O68" s="61">
        <v>8</v>
      </c>
      <c r="P68" s="75">
        <f t="shared" si="6"/>
        <v>88.888888888888886</v>
      </c>
      <c r="Q68" s="80" t="s">
        <v>627</v>
      </c>
      <c r="R68" s="15" t="s">
        <v>419</v>
      </c>
      <c r="S68" s="92"/>
    </row>
    <row r="69" spans="1:19" s="53" customFormat="1" ht="16" customHeight="1" x14ac:dyDescent="0.35">
      <c r="A69" s="13" t="s">
        <v>69</v>
      </c>
      <c r="B69" s="13" t="str">
        <f t="shared" si="1"/>
        <v>Да, размещается по результатам большей части (не менее 50%) плановых контрольных мероприятий</v>
      </c>
      <c r="C69" s="97">
        <f t="shared" si="2"/>
        <v>1</v>
      </c>
      <c r="D69" s="97"/>
      <c r="E69" s="97"/>
      <c r="F69" s="95">
        <f t="shared" si="3"/>
        <v>1</v>
      </c>
      <c r="G69" s="16">
        <f t="shared" si="4"/>
        <v>82.35294117647058</v>
      </c>
      <c r="H69" s="60" t="s">
        <v>350</v>
      </c>
      <c r="I69" s="61">
        <v>5</v>
      </c>
      <c r="J69" s="97">
        <v>5</v>
      </c>
      <c r="K69" s="75">
        <f t="shared" si="5"/>
        <v>100</v>
      </c>
      <c r="L69" s="26"/>
      <c r="M69" s="60" t="s">
        <v>350</v>
      </c>
      <c r="N69" s="61">
        <v>12</v>
      </c>
      <c r="O69" s="61">
        <v>9</v>
      </c>
      <c r="P69" s="75">
        <f t="shared" si="6"/>
        <v>75</v>
      </c>
      <c r="Q69" s="80" t="s">
        <v>566</v>
      </c>
      <c r="R69" s="15" t="s">
        <v>378</v>
      </c>
      <c r="S69" s="71"/>
    </row>
    <row r="70" spans="1:19" s="53" customFormat="1" ht="16" customHeight="1" x14ac:dyDescent="0.35">
      <c r="A70" s="17" t="s">
        <v>70</v>
      </c>
      <c r="B70" s="102"/>
      <c r="C70" s="27"/>
      <c r="D70" s="27"/>
      <c r="E70" s="27"/>
      <c r="F70" s="27"/>
      <c r="G70" s="19"/>
      <c r="H70" s="55"/>
      <c r="I70" s="55"/>
      <c r="J70" s="55"/>
      <c r="K70" s="55"/>
      <c r="L70" s="55"/>
      <c r="M70" s="55"/>
      <c r="N70" s="83"/>
      <c r="O70" s="83"/>
      <c r="P70" s="76"/>
      <c r="Q70" s="81"/>
      <c r="R70" s="27"/>
      <c r="S70" s="71"/>
    </row>
    <row r="71" spans="1:19" s="53" customFormat="1" ht="16" customHeight="1" x14ac:dyDescent="0.35">
      <c r="A71" s="13" t="s">
        <v>71</v>
      </c>
      <c r="B71" s="13" t="str">
        <f t="shared" si="1"/>
        <v>Нет, не размещается, или размещается в части отдельных плановых контрольных мероприятий (менее 50%), или размещенная информация не отвечает требованиям</v>
      </c>
      <c r="C71" s="97">
        <f t="shared" si="2"/>
        <v>0</v>
      </c>
      <c r="D71" s="97"/>
      <c r="E71" s="97"/>
      <c r="F71" s="95">
        <f t="shared" si="3"/>
        <v>0</v>
      </c>
      <c r="G71" s="16">
        <f t="shared" si="4"/>
        <v>28.571428571428569</v>
      </c>
      <c r="H71" s="60" t="s">
        <v>350</v>
      </c>
      <c r="I71" s="61">
        <v>3</v>
      </c>
      <c r="J71" s="97">
        <v>0</v>
      </c>
      <c r="K71" s="75">
        <f t="shared" si="5"/>
        <v>0</v>
      </c>
      <c r="L71" s="26" t="s">
        <v>489</v>
      </c>
      <c r="M71" s="60" t="s">
        <v>350</v>
      </c>
      <c r="N71" s="61">
        <v>11</v>
      </c>
      <c r="O71" s="61">
        <v>4</v>
      </c>
      <c r="P71" s="75">
        <f t="shared" si="6"/>
        <v>36.363636363636367</v>
      </c>
      <c r="Q71" s="80" t="s">
        <v>568</v>
      </c>
      <c r="R71" s="57" t="s">
        <v>567</v>
      </c>
      <c r="S71" s="71"/>
    </row>
    <row r="72" spans="1:19" s="53" customFormat="1" ht="16" customHeight="1" x14ac:dyDescent="0.35">
      <c r="A72" s="13" t="s">
        <v>72</v>
      </c>
      <c r="B72" s="13" t="str">
        <f t="shared" si="1"/>
        <v>Да, размещается по результатам всех (100%) плановых контрольных мероприятий</v>
      </c>
      <c r="C72" s="97">
        <f t="shared" si="2"/>
        <v>2</v>
      </c>
      <c r="D72" s="97"/>
      <c r="E72" s="97"/>
      <c r="F72" s="95">
        <f t="shared" si="3"/>
        <v>2</v>
      </c>
      <c r="G72" s="16">
        <f t="shared" si="4"/>
        <v>100</v>
      </c>
      <c r="H72" s="60" t="s">
        <v>350</v>
      </c>
      <c r="I72" s="61">
        <v>8</v>
      </c>
      <c r="J72" s="97">
        <v>8</v>
      </c>
      <c r="K72" s="75">
        <f t="shared" si="5"/>
        <v>100</v>
      </c>
      <c r="L72" s="26"/>
      <c r="M72" s="60" t="s">
        <v>350</v>
      </c>
      <c r="N72" s="61">
        <v>12</v>
      </c>
      <c r="O72" s="61">
        <v>12</v>
      </c>
      <c r="P72" s="75">
        <f t="shared" si="6"/>
        <v>100</v>
      </c>
      <c r="Q72" s="80"/>
      <c r="R72" s="12" t="s">
        <v>421</v>
      </c>
      <c r="S72" s="71"/>
    </row>
    <row r="73" spans="1:19" s="101" customFormat="1" ht="16" customHeight="1" x14ac:dyDescent="0.35">
      <c r="A73" s="13" t="s">
        <v>73</v>
      </c>
      <c r="B73" s="13" t="str">
        <f t="shared" ref="B73:B99" si="7">IF(C73=2,$B$4,IF(C73=1,$B$5,$B$6))</f>
        <v>Да, размещается по результатам большей части (не менее 50%) плановых контрольных мероприятий</v>
      </c>
      <c r="C73" s="120">
        <f t="shared" ref="C73:C99" si="8">IF(G73=100,2,IF(G73&gt;=50,1,0))</f>
        <v>1</v>
      </c>
      <c r="D73" s="120"/>
      <c r="E73" s="120"/>
      <c r="F73" s="119">
        <f t="shared" ref="F73:F99" si="9">C73*(1-D73)*(1-E73)</f>
        <v>1</v>
      </c>
      <c r="G73" s="16">
        <f t="shared" ref="G73:G99" si="10">(J73+O73)/(I73+N73)*100</f>
        <v>94.117647058823522</v>
      </c>
      <c r="H73" s="60" t="s">
        <v>350</v>
      </c>
      <c r="I73" s="61">
        <v>5</v>
      </c>
      <c r="J73" s="120">
        <v>5</v>
      </c>
      <c r="K73" s="75">
        <f t="shared" ref="K73:K99" si="11">J73/I73*100</f>
        <v>100</v>
      </c>
      <c r="L73" s="26"/>
      <c r="M73" s="60" t="s">
        <v>350</v>
      </c>
      <c r="N73" s="61">
        <v>12</v>
      </c>
      <c r="O73" s="61">
        <v>11</v>
      </c>
      <c r="P73" s="75">
        <f t="shared" si="6"/>
        <v>91.666666666666657</v>
      </c>
      <c r="Q73" s="80" t="s">
        <v>652</v>
      </c>
      <c r="R73" s="15" t="s">
        <v>379</v>
      </c>
    </row>
    <row r="74" spans="1:19" s="53" customFormat="1" ht="16" customHeight="1" x14ac:dyDescent="0.35">
      <c r="A74" s="13" t="s">
        <v>74</v>
      </c>
      <c r="B74" s="13" t="str">
        <f t="shared" si="7"/>
        <v>Да, размещается по результатам большей части (не менее 50%) плановых контрольных мероприятий</v>
      </c>
      <c r="C74" s="97">
        <f>1</f>
        <v>1</v>
      </c>
      <c r="D74" s="97"/>
      <c r="E74" s="97"/>
      <c r="F74" s="95">
        <f t="shared" si="9"/>
        <v>1</v>
      </c>
      <c r="G74" s="111" t="s">
        <v>640</v>
      </c>
      <c r="H74" s="62" t="s">
        <v>370</v>
      </c>
      <c r="I74" s="61" t="s">
        <v>456</v>
      </c>
      <c r="J74" s="97" t="s">
        <v>456</v>
      </c>
      <c r="K74" s="75" t="s">
        <v>456</v>
      </c>
      <c r="L74" s="26" t="s">
        <v>491</v>
      </c>
      <c r="M74" s="62" t="s">
        <v>520</v>
      </c>
      <c r="N74" s="61">
        <v>18</v>
      </c>
      <c r="O74" s="61">
        <v>16</v>
      </c>
      <c r="P74" s="75">
        <f t="shared" si="6"/>
        <v>88.888888888888886</v>
      </c>
      <c r="Q74" s="80" t="s">
        <v>569</v>
      </c>
      <c r="R74" s="15" t="s">
        <v>422</v>
      </c>
      <c r="S74" s="72"/>
    </row>
    <row r="75" spans="1:19" s="53" customFormat="1" ht="16" customHeight="1" x14ac:dyDescent="0.35">
      <c r="A75" s="13" t="s">
        <v>75</v>
      </c>
      <c r="B75" s="13" t="str">
        <f t="shared" si="7"/>
        <v>Да, размещается по результатам большей части (не менее 50%) плановых контрольных мероприятий</v>
      </c>
      <c r="C75" s="97">
        <f t="shared" si="8"/>
        <v>1</v>
      </c>
      <c r="D75" s="97"/>
      <c r="E75" s="97"/>
      <c r="F75" s="95">
        <f t="shared" si="9"/>
        <v>1</v>
      </c>
      <c r="G75" s="16">
        <f t="shared" si="10"/>
        <v>64</v>
      </c>
      <c r="H75" s="60" t="s">
        <v>350</v>
      </c>
      <c r="I75" s="61">
        <v>6</v>
      </c>
      <c r="J75" s="97">
        <v>4</v>
      </c>
      <c r="K75" s="75">
        <f t="shared" si="11"/>
        <v>66.666666666666657</v>
      </c>
      <c r="L75" s="26" t="s">
        <v>492</v>
      </c>
      <c r="M75" s="60" t="s">
        <v>350</v>
      </c>
      <c r="N75" s="61">
        <v>19</v>
      </c>
      <c r="O75" s="61">
        <v>12</v>
      </c>
      <c r="P75" s="75">
        <f t="shared" si="6"/>
        <v>63.157894736842103</v>
      </c>
      <c r="Q75" s="80" t="s">
        <v>570</v>
      </c>
      <c r="R75" s="15" t="s">
        <v>423</v>
      </c>
      <c r="S75" s="71"/>
    </row>
    <row r="76" spans="1:19" s="53" customFormat="1" ht="16" customHeight="1" x14ac:dyDescent="0.35">
      <c r="A76" s="13" t="s">
        <v>76</v>
      </c>
      <c r="B76" s="13" t="str">
        <f t="shared" si="7"/>
        <v>Да, размещается по результатам всех (100%) плановых контрольных мероприятий</v>
      </c>
      <c r="C76" s="97">
        <f t="shared" si="8"/>
        <v>2</v>
      </c>
      <c r="D76" s="97"/>
      <c r="E76" s="97"/>
      <c r="F76" s="95">
        <f t="shared" si="9"/>
        <v>2</v>
      </c>
      <c r="G76" s="16">
        <f t="shared" si="10"/>
        <v>100</v>
      </c>
      <c r="H76" s="60" t="s">
        <v>350</v>
      </c>
      <c r="I76" s="61">
        <v>9</v>
      </c>
      <c r="J76" s="97">
        <v>9</v>
      </c>
      <c r="K76" s="75">
        <f t="shared" si="11"/>
        <v>100</v>
      </c>
      <c r="L76" s="26" t="s">
        <v>493</v>
      </c>
      <c r="M76" s="60" t="s">
        <v>350</v>
      </c>
      <c r="N76" s="61">
        <v>11</v>
      </c>
      <c r="O76" s="61">
        <v>11</v>
      </c>
      <c r="P76" s="75">
        <f t="shared" si="6"/>
        <v>100</v>
      </c>
      <c r="Q76" s="80" t="s">
        <v>664</v>
      </c>
      <c r="R76" s="15" t="s">
        <v>424</v>
      </c>
      <c r="S76" s="71"/>
    </row>
    <row r="77" spans="1:19" s="53" customFormat="1" ht="16" customHeight="1" x14ac:dyDescent="0.35">
      <c r="A77" s="17" t="s">
        <v>77</v>
      </c>
      <c r="B77" s="102"/>
      <c r="C77" s="27"/>
      <c r="D77" s="55"/>
      <c r="E77" s="55"/>
      <c r="F77" s="55"/>
      <c r="G77" s="19"/>
      <c r="H77" s="55"/>
      <c r="I77" s="55"/>
      <c r="J77" s="55"/>
      <c r="K77" s="55"/>
      <c r="L77" s="55"/>
      <c r="M77" s="55"/>
      <c r="N77" s="83"/>
      <c r="O77" s="83"/>
      <c r="P77" s="76"/>
      <c r="Q77" s="81"/>
      <c r="R77" s="27"/>
      <c r="S77" s="71"/>
    </row>
    <row r="78" spans="1:19" s="53" customFormat="1" ht="16" customHeight="1" x14ac:dyDescent="0.35">
      <c r="A78" s="13" t="s">
        <v>78</v>
      </c>
      <c r="B78" s="13" t="str">
        <f t="shared" si="7"/>
        <v>Да, размещается по результатам большей части (не менее 50%) плановых контрольных мероприятий</v>
      </c>
      <c r="C78" s="97">
        <f t="shared" si="8"/>
        <v>1</v>
      </c>
      <c r="D78" s="97"/>
      <c r="E78" s="97"/>
      <c r="F78" s="95">
        <f t="shared" si="9"/>
        <v>1</v>
      </c>
      <c r="G78" s="16">
        <f t="shared" si="10"/>
        <v>95</v>
      </c>
      <c r="H78" s="60" t="s">
        <v>350</v>
      </c>
      <c r="I78" s="61">
        <v>10</v>
      </c>
      <c r="J78" s="97">
        <v>10</v>
      </c>
      <c r="K78" s="75">
        <f t="shared" si="11"/>
        <v>100</v>
      </c>
      <c r="L78" s="26"/>
      <c r="M78" s="60" t="s">
        <v>350</v>
      </c>
      <c r="N78" s="61">
        <v>10</v>
      </c>
      <c r="O78" s="61">
        <v>9</v>
      </c>
      <c r="P78" s="75">
        <f t="shared" si="6"/>
        <v>90</v>
      </c>
      <c r="Q78" s="80" t="s">
        <v>615</v>
      </c>
      <c r="R78" s="15" t="s">
        <v>425</v>
      </c>
      <c r="S78" s="72"/>
    </row>
    <row r="79" spans="1:19" s="53" customFormat="1" ht="16" customHeight="1" x14ac:dyDescent="0.35">
      <c r="A79" s="13" t="s">
        <v>80</v>
      </c>
      <c r="B79" s="13" t="str">
        <f t="shared" si="7"/>
        <v>Нет, не размещается, или размещается в части отдельных плановых контрольных мероприятий (менее 50%), или размещенная информация не отвечает требованиям</v>
      </c>
      <c r="C79" s="97">
        <f>0</f>
        <v>0</v>
      </c>
      <c r="D79" s="97"/>
      <c r="E79" s="97"/>
      <c r="F79" s="95">
        <f t="shared" si="9"/>
        <v>0</v>
      </c>
      <c r="G79" s="111" t="s">
        <v>640</v>
      </c>
      <c r="H79" s="62" t="s">
        <v>370</v>
      </c>
      <c r="I79" s="61" t="s">
        <v>456</v>
      </c>
      <c r="J79" s="97" t="s">
        <v>456</v>
      </c>
      <c r="K79" s="75" t="s">
        <v>456</v>
      </c>
      <c r="L79" s="26" t="s">
        <v>496</v>
      </c>
      <c r="M79" s="60" t="s">
        <v>350</v>
      </c>
      <c r="N79" s="61">
        <v>13</v>
      </c>
      <c r="O79" s="61">
        <v>4</v>
      </c>
      <c r="P79" s="75">
        <f t="shared" si="6"/>
        <v>30.76923076923077</v>
      </c>
      <c r="Q79" s="80" t="s">
        <v>571</v>
      </c>
      <c r="R79" s="15" t="s">
        <v>380</v>
      </c>
      <c r="S79" s="71"/>
    </row>
    <row r="80" spans="1:19" s="53" customFormat="1" ht="16" customHeight="1" x14ac:dyDescent="0.35">
      <c r="A80" s="13" t="s">
        <v>81</v>
      </c>
      <c r="B80" s="13" t="str">
        <f t="shared" si="7"/>
        <v>Да, размещается по результатам всех (100%) плановых контрольных мероприятий</v>
      </c>
      <c r="C80" s="97">
        <f t="shared" si="8"/>
        <v>2</v>
      </c>
      <c r="D80" s="97"/>
      <c r="E80" s="97"/>
      <c r="F80" s="95">
        <f t="shared" si="9"/>
        <v>2</v>
      </c>
      <c r="G80" s="16">
        <f t="shared" si="10"/>
        <v>100</v>
      </c>
      <c r="H80" s="60" t="s">
        <v>350</v>
      </c>
      <c r="I80" s="61">
        <v>2</v>
      </c>
      <c r="J80" s="97">
        <v>2</v>
      </c>
      <c r="K80" s="75">
        <f t="shared" si="11"/>
        <v>100</v>
      </c>
      <c r="L80" s="26" t="s">
        <v>573</v>
      </c>
      <c r="M80" s="60" t="s">
        <v>350</v>
      </c>
      <c r="N80" s="61">
        <v>8</v>
      </c>
      <c r="O80" s="61">
        <v>8</v>
      </c>
      <c r="P80" s="75">
        <f t="shared" si="6"/>
        <v>100</v>
      </c>
      <c r="Q80" s="80"/>
      <c r="R80" s="15" t="s">
        <v>381</v>
      </c>
      <c r="S80" s="93"/>
    </row>
    <row r="81" spans="1:19" s="53" customFormat="1" ht="16" customHeight="1" x14ac:dyDescent="0.35">
      <c r="A81" s="13" t="s">
        <v>82</v>
      </c>
      <c r="B81" s="13" t="str">
        <f t="shared" si="7"/>
        <v>Да, размещается по результатам большей части (не менее 50%) плановых контрольных мероприятий</v>
      </c>
      <c r="C81" s="97">
        <f t="shared" si="8"/>
        <v>1</v>
      </c>
      <c r="D81" s="97"/>
      <c r="E81" s="97"/>
      <c r="F81" s="95">
        <f t="shared" si="9"/>
        <v>1</v>
      </c>
      <c r="G81" s="16">
        <f t="shared" si="10"/>
        <v>88.571428571428569</v>
      </c>
      <c r="H81" s="60" t="s">
        <v>350</v>
      </c>
      <c r="I81" s="61">
        <v>15</v>
      </c>
      <c r="J81" s="97">
        <v>12</v>
      </c>
      <c r="K81" s="75">
        <f t="shared" si="11"/>
        <v>80</v>
      </c>
      <c r="L81" s="26" t="s">
        <v>499</v>
      </c>
      <c r="M81" s="60" t="s">
        <v>350</v>
      </c>
      <c r="N81" s="61">
        <v>20</v>
      </c>
      <c r="O81" s="61">
        <v>19</v>
      </c>
      <c r="P81" s="75">
        <f t="shared" si="6"/>
        <v>95</v>
      </c>
      <c r="Q81" s="80" t="s">
        <v>572</v>
      </c>
      <c r="R81" s="57" t="s">
        <v>498</v>
      </c>
      <c r="S81" s="71"/>
    </row>
    <row r="82" spans="1:19" s="53" customFormat="1" ht="16" customHeight="1" x14ac:dyDescent="0.35">
      <c r="A82" s="13" t="s">
        <v>84</v>
      </c>
      <c r="B82" s="13" t="str">
        <f t="shared" si="7"/>
        <v>Нет, не размещается, или размещается в части отдельных плановых контрольных мероприятий (менее 50%), или размещенная информация не отвечает требованиям</v>
      </c>
      <c r="C82" s="97">
        <f t="shared" si="8"/>
        <v>0</v>
      </c>
      <c r="D82" s="97"/>
      <c r="E82" s="97"/>
      <c r="F82" s="95">
        <f t="shared" si="9"/>
        <v>0</v>
      </c>
      <c r="G82" s="16">
        <f t="shared" si="10"/>
        <v>42.307692307692307</v>
      </c>
      <c r="H82" s="60" t="s">
        <v>350</v>
      </c>
      <c r="I82" s="61">
        <v>11</v>
      </c>
      <c r="J82" s="97">
        <v>7</v>
      </c>
      <c r="K82" s="75">
        <f t="shared" si="11"/>
        <v>63.636363636363633</v>
      </c>
      <c r="L82" s="26" t="s">
        <v>574</v>
      </c>
      <c r="M82" s="60" t="s">
        <v>350</v>
      </c>
      <c r="N82" s="61">
        <v>15</v>
      </c>
      <c r="O82" s="61">
        <v>4</v>
      </c>
      <c r="P82" s="75">
        <f t="shared" si="6"/>
        <v>26.666666666666668</v>
      </c>
      <c r="Q82" s="80" t="s">
        <v>575</v>
      </c>
      <c r="R82" s="15" t="s">
        <v>382</v>
      </c>
      <c r="S82" s="71"/>
    </row>
    <row r="83" spans="1:19" s="53" customFormat="1" ht="16" customHeight="1" x14ac:dyDescent="0.35">
      <c r="A83" s="13" t="s">
        <v>85</v>
      </c>
      <c r="B83" s="13" t="str">
        <f t="shared" si="7"/>
        <v>Да, размещается по результатам большей части (не менее 50%) плановых контрольных мероприятий</v>
      </c>
      <c r="C83" s="97">
        <f t="shared" si="8"/>
        <v>1</v>
      </c>
      <c r="D83" s="97"/>
      <c r="E83" s="97"/>
      <c r="F83" s="95">
        <f t="shared" si="9"/>
        <v>1</v>
      </c>
      <c r="G83" s="16">
        <f t="shared" si="10"/>
        <v>87.5</v>
      </c>
      <c r="H83" s="60" t="s">
        <v>350</v>
      </c>
      <c r="I83" s="61">
        <v>10</v>
      </c>
      <c r="J83" s="97">
        <v>8</v>
      </c>
      <c r="K83" s="75">
        <f t="shared" si="11"/>
        <v>80</v>
      </c>
      <c r="L83" s="26" t="s">
        <v>576</v>
      </c>
      <c r="M83" s="60" t="s">
        <v>350</v>
      </c>
      <c r="N83" s="61">
        <v>14</v>
      </c>
      <c r="O83" s="61">
        <v>13</v>
      </c>
      <c r="P83" s="75">
        <f t="shared" si="6"/>
        <v>92.857142857142861</v>
      </c>
      <c r="Q83" s="80" t="s">
        <v>577</v>
      </c>
      <c r="R83" s="15" t="s">
        <v>427</v>
      </c>
      <c r="S83" s="71"/>
    </row>
    <row r="84" spans="1:19" s="56" customFormat="1" ht="16" customHeight="1" x14ac:dyDescent="0.35">
      <c r="A84" s="13" t="s">
        <v>86</v>
      </c>
      <c r="B84" s="13" t="str">
        <f t="shared" si="7"/>
        <v>Нет, не размещается, или размещается в части отдельных плановых контрольных мероприятий (менее 50%), или размещенная информация не отвечает требованиям</v>
      </c>
      <c r="C84" s="97">
        <f>0</f>
        <v>0</v>
      </c>
      <c r="D84" s="97"/>
      <c r="E84" s="97"/>
      <c r="F84" s="95">
        <f t="shared" si="9"/>
        <v>0</v>
      </c>
      <c r="G84" s="16" t="s">
        <v>456</v>
      </c>
      <c r="H84" s="62" t="s">
        <v>383</v>
      </c>
      <c r="I84" s="77" t="s">
        <v>456</v>
      </c>
      <c r="J84" s="78" t="s">
        <v>456</v>
      </c>
      <c r="K84" s="75" t="s">
        <v>456</v>
      </c>
      <c r="L84" s="26" t="s">
        <v>623</v>
      </c>
      <c r="M84" s="62" t="s">
        <v>383</v>
      </c>
      <c r="N84" s="61" t="s">
        <v>456</v>
      </c>
      <c r="O84" s="61" t="s">
        <v>456</v>
      </c>
      <c r="P84" s="75" t="s">
        <v>456</v>
      </c>
      <c r="Q84" s="26" t="s">
        <v>623</v>
      </c>
      <c r="R84" s="57" t="s">
        <v>578</v>
      </c>
      <c r="S84" s="93"/>
    </row>
    <row r="85" spans="1:19" s="53" customFormat="1" ht="16" customHeight="1" x14ac:dyDescent="0.35">
      <c r="A85" s="13" t="s">
        <v>87</v>
      </c>
      <c r="B85" s="13" t="str">
        <f t="shared" si="7"/>
        <v>Да, размещается по результатам всех (100%) плановых контрольных мероприятий</v>
      </c>
      <c r="C85" s="97">
        <f t="shared" si="8"/>
        <v>2</v>
      </c>
      <c r="D85" s="97"/>
      <c r="E85" s="97"/>
      <c r="F85" s="95">
        <f t="shared" si="9"/>
        <v>2</v>
      </c>
      <c r="G85" s="16">
        <f t="shared" si="10"/>
        <v>100</v>
      </c>
      <c r="H85" s="60" t="s">
        <v>350</v>
      </c>
      <c r="I85" s="61">
        <v>7</v>
      </c>
      <c r="J85" s="97">
        <v>7</v>
      </c>
      <c r="K85" s="75">
        <f t="shared" si="11"/>
        <v>100</v>
      </c>
      <c r="L85" s="26"/>
      <c r="M85" s="60" t="s">
        <v>350</v>
      </c>
      <c r="N85" s="61">
        <v>8</v>
      </c>
      <c r="O85" s="61">
        <v>8</v>
      </c>
      <c r="P85" s="75">
        <f t="shared" si="6"/>
        <v>100</v>
      </c>
      <c r="Q85" s="80"/>
      <c r="R85" s="44" t="s">
        <v>384</v>
      </c>
      <c r="S85" s="72"/>
    </row>
    <row r="86" spans="1:19" s="53" customFormat="1" ht="16" customHeight="1" x14ac:dyDescent="0.35">
      <c r="A86" s="13" t="s">
        <v>385</v>
      </c>
      <c r="B86" s="13" t="str">
        <f t="shared" si="7"/>
        <v>Да, размещается по результатам всех (100%) плановых контрольных мероприятий</v>
      </c>
      <c r="C86" s="97">
        <f t="shared" si="8"/>
        <v>2</v>
      </c>
      <c r="D86" s="97"/>
      <c r="E86" s="97"/>
      <c r="F86" s="95">
        <f t="shared" si="9"/>
        <v>2</v>
      </c>
      <c r="G86" s="16">
        <f t="shared" si="10"/>
        <v>100</v>
      </c>
      <c r="H86" s="60" t="s">
        <v>350</v>
      </c>
      <c r="I86" s="61">
        <v>12</v>
      </c>
      <c r="J86" s="97">
        <v>12</v>
      </c>
      <c r="K86" s="75">
        <f t="shared" si="11"/>
        <v>100</v>
      </c>
      <c r="L86" s="26"/>
      <c r="M86" s="60" t="s">
        <v>350</v>
      </c>
      <c r="N86" s="61">
        <v>39</v>
      </c>
      <c r="O86" s="61">
        <v>39</v>
      </c>
      <c r="P86" s="75">
        <f t="shared" si="6"/>
        <v>100</v>
      </c>
      <c r="Q86" s="80"/>
      <c r="R86" s="15" t="s">
        <v>429</v>
      </c>
      <c r="S86" s="71"/>
    </row>
    <row r="87" spans="1:19" s="99" customFormat="1" ht="16" customHeight="1" x14ac:dyDescent="0.35">
      <c r="A87" s="13" t="s">
        <v>89</v>
      </c>
      <c r="B87" s="13" t="str">
        <f t="shared" si="7"/>
        <v>Да, размещается по результатам большей части (не менее 50%) плановых контрольных мероприятий</v>
      </c>
      <c r="C87" s="97">
        <f t="shared" si="8"/>
        <v>1</v>
      </c>
      <c r="D87" s="97"/>
      <c r="E87" s="97"/>
      <c r="F87" s="95">
        <f t="shared" si="9"/>
        <v>1</v>
      </c>
      <c r="G87" s="16">
        <f t="shared" si="10"/>
        <v>50</v>
      </c>
      <c r="H87" s="60" t="s">
        <v>350</v>
      </c>
      <c r="I87" s="61">
        <v>4</v>
      </c>
      <c r="J87" s="97">
        <v>3</v>
      </c>
      <c r="K87" s="75">
        <f t="shared" si="11"/>
        <v>75</v>
      </c>
      <c r="L87" s="26" t="s">
        <v>503</v>
      </c>
      <c r="M87" s="60" t="s">
        <v>350</v>
      </c>
      <c r="N87" s="61">
        <v>8</v>
      </c>
      <c r="O87" s="61">
        <v>3</v>
      </c>
      <c r="P87" s="75">
        <f t="shared" si="6"/>
        <v>37.5</v>
      </c>
      <c r="Q87" s="80" t="s">
        <v>579</v>
      </c>
      <c r="R87" s="15" t="s">
        <v>430</v>
      </c>
      <c r="S87" s="72"/>
    </row>
    <row r="88" spans="1:19" s="53" customFormat="1" ht="16" customHeight="1" x14ac:dyDescent="0.35">
      <c r="A88" s="17" t="s">
        <v>90</v>
      </c>
      <c r="B88" s="102" t="str">
        <f t="shared" si="7"/>
        <v>Нет, не размещается, или размещается в части отдельных плановых контрольных мероприятий (менее 50%), или размещенная информация не отвечает требованиям</v>
      </c>
      <c r="C88" s="27">
        <f t="shared" si="8"/>
        <v>0</v>
      </c>
      <c r="D88" s="27"/>
      <c r="E88" s="27"/>
      <c r="F88" s="27"/>
      <c r="G88" s="19"/>
      <c r="H88" s="55"/>
      <c r="I88" s="55"/>
      <c r="J88" s="55"/>
      <c r="K88" s="55"/>
      <c r="L88" s="55"/>
      <c r="M88" s="55"/>
      <c r="N88" s="83"/>
      <c r="O88" s="83"/>
      <c r="P88" s="76"/>
      <c r="Q88" s="81"/>
      <c r="R88" s="27"/>
      <c r="S88" s="71"/>
    </row>
    <row r="89" spans="1:19" s="53" customFormat="1" ht="16" customHeight="1" x14ac:dyDescent="0.35">
      <c r="A89" s="13" t="s">
        <v>79</v>
      </c>
      <c r="B89" s="13" t="str">
        <f t="shared" si="7"/>
        <v>Да, размещается по результатам большей части (не менее 50%) плановых контрольных мероприятий</v>
      </c>
      <c r="C89" s="97">
        <f t="shared" si="8"/>
        <v>1</v>
      </c>
      <c r="D89" s="97">
        <v>0.5</v>
      </c>
      <c r="E89" s="97"/>
      <c r="F89" s="95">
        <f>C89*(1-D89)*(1-E89)</f>
        <v>0.5</v>
      </c>
      <c r="G89" s="16">
        <f t="shared" si="10"/>
        <v>80</v>
      </c>
      <c r="H89" s="60" t="s">
        <v>350</v>
      </c>
      <c r="I89" s="61">
        <v>11</v>
      </c>
      <c r="J89" s="97">
        <v>9</v>
      </c>
      <c r="K89" s="75">
        <f t="shared" si="11"/>
        <v>81.818181818181827</v>
      </c>
      <c r="L89" s="26" t="s">
        <v>504</v>
      </c>
      <c r="M89" s="60" t="s">
        <v>350</v>
      </c>
      <c r="N89" s="61">
        <v>14</v>
      </c>
      <c r="O89" s="61">
        <v>11</v>
      </c>
      <c r="P89" s="75">
        <f t="shared" ref="P89:P99" si="12">O89/N89*100</f>
        <v>78.571428571428569</v>
      </c>
      <c r="Q89" s="80" t="s">
        <v>583</v>
      </c>
      <c r="R89" s="57" t="s">
        <v>431</v>
      </c>
      <c r="S89" s="72"/>
    </row>
    <row r="90" spans="1:19" s="101" customFormat="1" ht="16" customHeight="1" x14ac:dyDescent="0.35">
      <c r="A90" s="13" t="s">
        <v>91</v>
      </c>
      <c r="B90" s="13" t="str">
        <f t="shared" si="7"/>
        <v>Да, размещается по результатам всех (100%) плановых контрольных мероприятий</v>
      </c>
      <c r="C90" s="97">
        <f t="shared" si="8"/>
        <v>2</v>
      </c>
      <c r="D90" s="97">
        <v>0.5</v>
      </c>
      <c r="E90" s="97"/>
      <c r="F90" s="95">
        <f t="shared" si="9"/>
        <v>1</v>
      </c>
      <c r="G90" s="16">
        <f t="shared" si="10"/>
        <v>100</v>
      </c>
      <c r="H90" s="60" t="s">
        <v>350</v>
      </c>
      <c r="I90" s="61">
        <v>8</v>
      </c>
      <c r="J90" s="97">
        <v>8</v>
      </c>
      <c r="K90" s="75">
        <f t="shared" si="11"/>
        <v>100</v>
      </c>
      <c r="L90" s="26"/>
      <c r="M90" s="60" t="s">
        <v>350</v>
      </c>
      <c r="N90" s="61">
        <v>9</v>
      </c>
      <c r="O90" s="61">
        <v>9</v>
      </c>
      <c r="P90" s="75">
        <f t="shared" si="12"/>
        <v>100</v>
      </c>
      <c r="Q90" s="13" t="s">
        <v>665</v>
      </c>
      <c r="R90" s="57" t="s">
        <v>506</v>
      </c>
      <c r="S90" s="100"/>
    </row>
    <row r="91" spans="1:19" s="53" customFormat="1" ht="16" customHeight="1" x14ac:dyDescent="0.35">
      <c r="A91" s="13" t="s">
        <v>83</v>
      </c>
      <c r="B91" s="13" t="str">
        <f t="shared" si="7"/>
        <v>Да, размещается по результатам всех (100%) плановых контрольных мероприятий</v>
      </c>
      <c r="C91" s="97">
        <f t="shared" si="8"/>
        <v>2</v>
      </c>
      <c r="D91" s="97"/>
      <c r="E91" s="97"/>
      <c r="F91" s="95">
        <f>C91*(1-D91)*(1-E91)</f>
        <v>2</v>
      </c>
      <c r="G91" s="16">
        <f t="shared" si="10"/>
        <v>100</v>
      </c>
      <c r="H91" s="60" t="s">
        <v>350</v>
      </c>
      <c r="I91" s="61">
        <v>12</v>
      </c>
      <c r="J91" s="97">
        <v>12</v>
      </c>
      <c r="K91" s="75">
        <f t="shared" si="11"/>
        <v>100</v>
      </c>
      <c r="L91" s="26"/>
      <c r="M91" s="60" t="s">
        <v>350</v>
      </c>
      <c r="N91" s="61">
        <v>15</v>
      </c>
      <c r="O91" s="61">
        <v>15</v>
      </c>
      <c r="P91" s="75">
        <f t="shared" si="12"/>
        <v>100</v>
      </c>
      <c r="Q91" s="80"/>
      <c r="R91" s="15" t="s">
        <v>386</v>
      </c>
      <c r="S91" s="71"/>
    </row>
    <row r="92" spans="1:19" s="53" customFormat="1" ht="16" customHeight="1" x14ac:dyDescent="0.35">
      <c r="A92" s="13" t="s">
        <v>92</v>
      </c>
      <c r="B92" s="13" t="str">
        <f t="shared" si="7"/>
        <v>Нет, не размещается, или размещается в части отдельных плановых контрольных мероприятий (менее 50%), или размещенная информация не отвечает требованиям</v>
      </c>
      <c r="C92" s="97">
        <f t="shared" si="8"/>
        <v>0</v>
      </c>
      <c r="D92" s="97"/>
      <c r="E92" s="97"/>
      <c r="F92" s="95">
        <f t="shared" si="9"/>
        <v>0</v>
      </c>
      <c r="G92" s="16">
        <f t="shared" si="10"/>
        <v>12</v>
      </c>
      <c r="H92" s="60" t="s">
        <v>350</v>
      </c>
      <c r="I92" s="61">
        <v>5</v>
      </c>
      <c r="J92" s="97">
        <v>3</v>
      </c>
      <c r="K92" s="75">
        <f t="shared" si="11"/>
        <v>60</v>
      </c>
      <c r="L92" s="26" t="s">
        <v>507</v>
      </c>
      <c r="M92" s="60" t="s">
        <v>350</v>
      </c>
      <c r="N92" s="61">
        <v>20</v>
      </c>
      <c r="O92" s="61">
        <v>0</v>
      </c>
      <c r="P92" s="75">
        <v>0</v>
      </c>
      <c r="Q92" s="80" t="s">
        <v>610</v>
      </c>
      <c r="R92" s="15" t="s">
        <v>432</v>
      </c>
      <c r="S92" s="72"/>
    </row>
    <row r="93" spans="1:19" s="101" customFormat="1" ht="16" customHeight="1" x14ac:dyDescent="0.35">
      <c r="A93" s="13" t="s">
        <v>93</v>
      </c>
      <c r="B93" s="13" t="str">
        <f t="shared" si="7"/>
        <v>Да, размещается по результатам большей части (не менее 50%) плановых контрольных мероприятий</v>
      </c>
      <c r="C93" s="97">
        <f t="shared" si="8"/>
        <v>1</v>
      </c>
      <c r="D93" s="97"/>
      <c r="E93" s="97"/>
      <c r="F93" s="95">
        <f t="shared" si="9"/>
        <v>1</v>
      </c>
      <c r="G93" s="16">
        <f t="shared" si="10"/>
        <v>95</v>
      </c>
      <c r="H93" s="60" t="s">
        <v>350</v>
      </c>
      <c r="I93" s="61">
        <v>7</v>
      </c>
      <c r="J93" s="97">
        <v>7</v>
      </c>
      <c r="K93" s="75">
        <f t="shared" si="11"/>
        <v>100</v>
      </c>
      <c r="L93" s="26"/>
      <c r="M93" s="60" t="s">
        <v>350</v>
      </c>
      <c r="N93" s="61">
        <v>13</v>
      </c>
      <c r="O93" s="61">
        <v>12</v>
      </c>
      <c r="P93" s="75">
        <f t="shared" si="12"/>
        <v>92.307692307692307</v>
      </c>
      <c r="Q93" s="80" t="s">
        <v>618</v>
      </c>
      <c r="R93" s="57" t="s">
        <v>300</v>
      </c>
      <c r="S93" s="100"/>
    </row>
    <row r="94" spans="1:19" s="53" customFormat="1" ht="16" customHeight="1" x14ac:dyDescent="0.35">
      <c r="A94" s="13" t="s">
        <v>94</v>
      </c>
      <c r="B94" s="13" t="str">
        <f t="shared" si="7"/>
        <v>Да, размещается по результатам большей части (не менее 50%) плановых контрольных мероприятий</v>
      </c>
      <c r="C94" s="97">
        <f t="shared" si="8"/>
        <v>1</v>
      </c>
      <c r="D94" s="97"/>
      <c r="E94" s="97"/>
      <c r="F94" s="95">
        <f t="shared" si="9"/>
        <v>1</v>
      </c>
      <c r="G94" s="16">
        <f t="shared" si="10"/>
        <v>86.666666666666671</v>
      </c>
      <c r="H94" s="60" t="s">
        <v>350</v>
      </c>
      <c r="I94" s="61">
        <v>14</v>
      </c>
      <c r="J94" s="97">
        <v>12</v>
      </c>
      <c r="K94" s="75">
        <f t="shared" si="11"/>
        <v>85.714285714285708</v>
      </c>
      <c r="L94" s="26" t="s">
        <v>508</v>
      </c>
      <c r="M94" s="60" t="s">
        <v>350</v>
      </c>
      <c r="N94" s="61">
        <v>16</v>
      </c>
      <c r="O94" s="61">
        <v>14</v>
      </c>
      <c r="P94" s="75">
        <f t="shared" si="12"/>
        <v>87.5</v>
      </c>
      <c r="Q94" s="80" t="s">
        <v>580</v>
      </c>
      <c r="R94" s="15" t="s">
        <v>434</v>
      </c>
      <c r="S94" s="71"/>
    </row>
    <row r="95" spans="1:19" s="53" customFormat="1" ht="16" customHeight="1" x14ac:dyDescent="0.35">
      <c r="A95" s="13" t="s">
        <v>95</v>
      </c>
      <c r="B95" s="13" t="str">
        <f t="shared" si="7"/>
        <v>Да, размещается по результатам всех (100%) плановых контрольных мероприятий</v>
      </c>
      <c r="C95" s="97">
        <f t="shared" si="8"/>
        <v>2</v>
      </c>
      <c r="D95" s="97"/>
      <c r="E95" s="97"/>
      <c r="F95" s="95">
        <f t="shared" si="9"/>
        <v>2</v>
      </c>
      <c r="G95" s="16">
        <f t="shared" si="10"/>
        <v>100</v>
      </c>
      <c r="H95" s="60" t="s">
        <v>350</v>
      </c>
      <c r="I95" s="61">
        <v>13</v>
      </c>
      <c r="J95" s="97">
        <v>13</v>
      </c>
      <c r="K95" s="75">
        <f t="shared" si="11"/>
        <v>100</v>
      </c>
      <c r="L95" s="26"/>
      <c r="M95" s="60" t="s">
        <v>350</v>
      </c>
      <c r="N95" s="61">
        <v>34</v>
      </c>
      <c r="O95" s="61">
        <v>34</v>
      </c>
      <c r="P95" s="75">
        <f t="shared" si="12"/>
        <v>100</v>
      </c>
      <c r="Q95" s="80"/>
      <c r="R95" s="15" t="s">
        <v>387</v>
      </c>
      <c r="S95" s="71"/>
    </row>
    <row r="96" spans="1:19" s="101" customFormat="1" ht="16" customHeight="1" x14ac:dyDescent="0.35">
      <c r="A96" s="13" t="s">
        <v>96</v>
      </c>
      <c r="B96" s="13" t="str">
        <f t="shared" si="7"/>
        <v>Да, размещается по результатам большей части (не менее 50%) плановых контрольных мероприятий</v>
      </c>
      <c r="C96" s="97">
        <f t="shared" si="8"/>
        <v>1</v>
      </c>
      <c r="D96" s="97"/>
      <c r="E96" s="97"/>
      <c r="F96" s="95">
        <f t="shared" si="9"/>
        <v>1</v>
      </c>
      <c r="G96" s="16">
        <f t="shared" si="10"/>
        <v>90</v>
      </c>
      <c r="H96" s="60" t="s">
        <v>350</v>
      </c>
      <c r="I96" s="61">
        <v>1</v>
      </c>
      <c r="J96" s="97">
        <v>1</v>
      </c>
      <c r="K96" s="75">
        <f t="shared" si="11"/>
        <v>100</v>
      </c>
      <c r="L96" s="26"/>
      <c r="M96" s="60" t="s">
        <v>350</v>
      </c>
      <c r="N96" s="61">
        <v>9</v>
      </c>
      <c r="O96" s="61">
        <v>8</v>
      </c>
      <c r="P96" s="75">
        <f t="shared" si="12"/>
        <v>88.888888888888886</v>
      </c>
      <c r="Q96" s="80" t="s">
        <v>666</v>
      </c>
      <c r="R96" s="15" t="s">
        <v>388</v>
      </c>
      <c r="S96" s="100"/>
    </row>
    <row r="97" spans="1:19" s="53" customFormat="1" ht="16" customHeight="1" x14ac:dyDescent="0.35">
      <c r="A97" s="13" t="s">
        <v>97</v>
      </c>
      <c r="B97" s="13" t="str">
        <f t="shared" si="7"/>
        <v>Да, размещается по результатам всех (100%) плановых контрольных мероприятий</v>
      </c>
      <c r="C97" s="97">
        <f t="shared" si="8"/>
        <v>2</v>
      </c>
      <c r="D97" s="97"/>
      <c r="E97" s="97"/>
      <c r="F97" s="95">
        <f t="shared" si="9"/>
        <v>2</v>
      </c>
      <c r="G97" s="16">
        <f t="shared" si="10"/>
        <v>100</v>
      </c>
      <c r="H97" s="60" t="s">
        <v>350</v>
      </c>
      <c r="I97" s="61">
        <v>9</v>
      </c>
      <c r="J97" s="97">
        <v>9</v>
      </c>
      <c r="K97" s="75">
        <f t="shared" si="11"/>
        <v>100</v>
      </c>
      <c r="L97" s="26"/>
      <c r="M97" s="60" t="s">
        <v>350</v>
      </c>
      <c r="N97" s="61">
        <v>7</v>
      </c>
      <c r="O97" s="61">
        <v>7</v>
      </c>
      <c r="P97" s="75">
        <f t="shared" si="12"/>
        <v>100</v>
      </c>
      <c r="Q97" s="80"/>
      <c r="R97" s="15" t="s">
        <v>435</v>
      </c>
      <c r="S97" s="71"/>
    </row>
    <row r="98" spans="1:19" s="53" customFormat="1" ht="16" customHeight="1" x14ac:dyDescent="0.35">
      <c r="A98" s="13" t="s">
        <v>98</v>
      </c>
      <c r="B98" s="13" t="str">
        <f t="shared" si="7"/>
        <v>Да, размещается по результатам всех (100%) плановых контрольных мероприятий</v>
      </c>
      <c r="C98" s="97">
        <f t="shared" si="8"/>
        <v>2</v>
      </c>
      <c r="D98" s="97"/>
      <c r="E98" s="97"/>
      <c r="F98" s="95">
        <f t="shared" si="9"/>
        <v>2</v>
      </c>
      <c r="G98" s="16">
        <f t="shared" si="10"/>
        <v>100</v>
      </c>
      <c r="H98" s="60" t="s">
        <v>350</v>
      </c>
      <c r="I98" s="61">
        <v>5</v>
      </c>
      <c r="J98" s="97">
        <v>5</v>
      </c>
      <c r="K98" s="75">
        <f t="shared" si="11"/>
        <v>100</v>
      </c>
      <c r="L98" s="26"/>
      <c r="M98" s="60" t="s">
        <v>350</v>
      </c>
      <c r="N98" s="61">
        <v>10</v>
      </c>
      <c r="O98" s="61">
        <v>10</v>
      </c>
      <c r="P98" s="75">
        <f t="shared" si="12"/>
        <v>100</v>
      </c>
      <c r="Q98" s="80"/>
      <c r="R98" s="12" t="s">
        <v>436</v>
      </c>
      <c r="S98" s="71"/>
    </row>
    <row r="99" spans="1:19" s="53" customFormat="1" ht="16" customHeight="1" x14ac:dyDescent="0.35">
      <c r="A99" s="13" t="s">
        <v>99</v>
      </c>
      <c r="B99" s="13" t="str">
        <f t="shared" si="7"/>
        <v>Да, размещается по результатам большей части (не менее 50%) плановых контрольных мероприятий</v>
      </c>
      <c r="C99" s="97">
        <f t="shared" si="8"/>
        <v>1</v>
      </c>
      <c r="D99" s="97"/>
      <c r="E99" s="97"/>
      <c r="F99" s="95">
        <f t="shared" si="9"/>
        <v>1</v>
      </c>
      <c r="G99" s="16">
        <f t="shared" si="10"/>
        <v>71.428571428571431</v>
      </c>
      <c r="H99" s="60" t="s">
        <v>350</v>
      </c>
      <c r="I99" s="61">
        <v>6</v>
      </c>
      <c r="J99" s="97">
        <v>5</v>
      </c>
      <c r="K99" s="75">
        <f t="shared" si="11"/>
        <v>83.333333333333343</v>
      </c>
      <c r="L99" s="26" t="s">
        <v>667</v>
      </c>
      <c r="M99" s="60" t="s">
        <v>350</v>
      </c>
      <c r="N99" s="61">
        <v>8</v>
      </c>
      <c r="O99" s="61">
        <v>5</v>
      </c>
      <c r="P99" s="75">
        <f t="shared" si="12"/>
        <v>62.5</v>
      </c>
      <c r="Q99" s="80" t="s">
        <v>584</v>
      </c>
      <c r="R99" s="15" t="s">
        <v>389</v>
      </c>
      <c r="S99" s="71"/>
    </row>
    <row r="100" spans="1:19" x14ac:dyDescent="0.35">
      <c r="A100" s="87" t="s">
        <v>528</v>
      </c>
      <c r="B100" s="88"/>
      <c r="C100" s="88"/>
      <c r="D100" s="88"/>
      <c r="E100" s="88"/>
      <c r="F100" s="89"/>
      <c r="G100" s="89"/>
      <c r="H100" s="88"/>
      <c r="I100" s="88"/>
      <c r="J100" s="88"/>
      <c r="K100" s="88"/>
      <c r="L100" s="88"/>
    </row>
    <row r="101" spans="1:19" x14ac:dyDescent="0.35">
      <c r="A101" s="87" t="s">
        <v>641</v>
      </c>
    </row>
  </sheetData>
  <autoFilter ref="A7:R101" xr:uid="{00000000-0009-0000-0000-000005000000}"/>
  <dataConsolidate/>
  <mergeCells count="20">
    <mergeCell ref="M3:M6"/>
    <mergeCell ref="L3:L6"/>
    <mergeCell ref="I3:K3"/>
    <mergeCell ref="I4:I6"/>
    <mergeCell ref="J4:J6"/>
    <mergeCell ref="K4:K6"/>
    <mergeCell ref="A3:A6"/>
    <mergeCell ref="C3:F3"/>
    <mergeCell ref="R3:R6"/>
    <mergeCell ref="C4:C6"/>
    <mergeCell ref="D4:D6"/>
    <mergeCell ref="E4:E6"/>
    <mergeCell ref="F4:F6"/>
    <mergeCell ref="H3:H6"/>
    <mergeCell ref="Q3:Q6"/>
    <mergeCell ref="N3:P3"/>
    <mergeCell ref="N4:N6"/>
    <mergeCell ref="G3:G6"/>
    <mergeCell ref="O4:O6"/>
    <mergeCell ref="P4:P6"/>
  </mergeCells>
  <dataValidations count="1">
    <dataValidation type="list" allowBlank="1" showInputMessage="1" showErrorMessage="1" sqref="WVN983048:WVN983139 JB8:JB99 SX8:SX99 ACT8:ACT99 AMP8:AMP99 AWL8:AWL99 BGH8:BGH99 BQD8:BQD99 BZZ8:BZZ99 CJV8:CJV99 CTR8:CTR99 DDN8:DDN99 DNJ8:DNJ99 DXF8:DXF99 EHB8:EHB99 EQX8:EQX99 FAT8:FAT99 FKP8:FKP99 FUL8:FUL99 GEH8:GEH99 GOD8:GOD99 GXZ8:GXZ99 HHV8:HHV99 HRR8:HRR99 IBN8:IBN99 ILJ8:ILJ99 IVF8:IVF99 JFB8:JFB99 JOX8:JOX99 JYT8:JYT99 KIP8:KIP99 KSL8:KSL99 LCH8:LCH99 LMD8:LMD99 LVZ8:LVZ99 MFV8:MFV99 MPR8:MPR99 MZN8:MZN99 NJJ8:NJJ99 NTF8:NTF99 ODB8:ODB99 OMX8:OMX99 OWT8:OWT99 PGP8:PGP99 PQL8:PQL99 QAH8:QAH99 QKD8:QKD99 QTZ8:QTZ99 RDV8:RDV99 RNR8:RNR99 RXN8:RXN99 SHJ8:SHJ99 SRF8:SRF99 TBB8:TBB99 TKX8:TKX99 TUT8:TUT99 UEP8:UEP99 UOL8:UOL99 UYH8:UYH99 VID8:VID99 VRZ8:VRZ99 WBV8:WBV99 WLR8:WLR99 WVN8:WVN99 B65544:B65635 JB65544:JB65635 SX65544:SX65635 ACT65544:ACT65635 AMP65544:AMP65635 AWL65544:AWL65635 BGH65544:BGH65635 BQD65544:BQD65635 BZZ65544:BZZ65635 CJV65544:CJV65635 CTR65544:CTR65635 DDN65544:DDN65635 DNJ65544:DNJ65635 DXF65544:DXF65635 EHB65544:EHB65635 EQX65544:EQX65635 FAT65544:FAT65635 FKP65544:FKP65635 FUL65544:FUL65635 GEH65544:GEH65635 GOD65544:GOD65635 GXZ65544:GXZ65635 HHV65544:HHV65635 HRR65544:HRR65635 IBN65544:IBN65635 ILJ65544:ILJ65635 IVF65544:IVF65635 JFB65544:JFB65635 JOX65544:JOX65635 JYT65544:JYT65635 KIP65544:KIP65635 KSL65544:KSL65635 LCH65544:LCH65635 LMD65544:LMD65635 LVZ65544:LVZ65635 MFV65544:MFV65635 MPR65544:MPR65635 MZN65544:MZN65635 NJJ65544:NJJ65635 NTF65544:NTF65635 ODB65544:ODB65635 OMX65544:OMX65635 OWT65544:OWT65635 PGP65544:PGP65635 PQL65544:PQL65635 QAH65544:QAH65635 QKD65544:QKD65635 QTZ65544:QTZ65635 RDV65544:RDV65635 RNR65544:RNR65635 RXN65544:RXN65635 SHJ65544:SHJ65635 SRF65544:SRF65635 TBB65544:TBB65635 TKX65544:TKX65635 TUT65544:TUT65635 UEP65544:UEP65635 UOL65544:UOL65635 UYH65544:UYH65635 VID65544:VID65635 VRZ65544:VRZ65635 WBV65544:WBV65635 WLR65544:WLR65635 WVN65544:WVN65635 B131080:B131171 JB131080:JB131171 SX131080:SX131171 ACT131080:ACT131171 AMP131080:AMP131171 AWL131080:AWL131171 BGH131080:BGH131171 BQD131080:BQD131171 BZZ131080:BZZ131171 CJV131080:CJV131171 CTR131080:CTR131171 DDN131080:DDN131171 DNJ131080:DNJ131171 DXF131080:DXF131171 EHB131080:EHB131171 EQX131080:EQX131171 FAT131080:FAT131171 FKP131080:FKP131171 FUL131080:FUL131171 GEH131080:GEH131171 GOD131080:GOD131171 GXZ131080:GXZ131171 HHV131080:HHV131171 HRR131080:HRR131171 IBN131080:IBN131171 ILJ131080:ILJ131171 IVF131080:IVF131171 JFB131080:JFB131171 JOX131080:JOX131171 JYT131080:JYT131171 KIP131080:KIP131171 KSL131080:KSL131171 LCH131080:LCH131171 LMD131080:LMD131171 LVZ131080:LVZ131171 MFV131080:MFV131171 MPR131080:MPR131171 MZN131080:MZN131171 NJJ131080:NJJ131171 NTF131080:NTF131171 ODB131080:ODB131171 OMX131080:OMX131171 OWT131080:OWT131171 PGP131080:PGP131171 PQL131080:PQL131171 QAH131080:QAH131171 QKD131080:QKD131171 QTZ131080:QTZ131171 RDV131080:RDV131171 RNR131080:RNR131171 RXN131080:RXN131171 SHJ131080:SHJ131171 SRF131080:SRF131171 TBB131080:TBB131171 TKX131080:TKX131171 TUT131080:TUT131171 UEP131080:UEP131171 UOL131080:UOL131171 UYH131080:UYH131171 VID131080:VID131171 VRZ131080:VRZ131171 WBV131080:WBV131171 WLR131080:WLR131171 WVN131080:WVN131171 B196616:B196707 JB196616:JB196707 SX196616:SX196707 ACT196616:ACT196707 AMP196616:AMP196707 AWL196616:AWL196707 BGH196616:BGH196707 BQD196616:BQD196707 BZZ196616:BZZ196707 CJV196616:CJV196707 CTR196616:CTR196707 DDN196616:DDN196707 DNJ196616:DNJ196707 DXF196616:DXF196707 EHB196616:EHB196707 EQX196616:EQX196707 FAT196616:FAT196707 FKP196616:FKP196707 FUL196616:FUL196707 GEH196616:GEH196707 GOD196616:GOD196707 GXZ196616:GXZ196707 HHV196616:HHV196707 HRR196616:HRR196707 IBN196616:IBN196707 ILJ196616:ILJ196707 IVF196616:IVF196707 JFB196616:JFB196707 JOX196616:JOX196707 JYT196616:JYT196707 KIP196616:KIP196707 KSL196616:KSL196707 LCH196616:LCH196707 LMD196616:LMD196707 LVZ196616:LVZ196707 MFV196616:MFV196707 MPR196616:MPR196707 MZN196616:MZN196707 NJJ196616:NJJ196707 NTF196616:NTF196707 ODB196616:ODB196707 OMX196616:OMX196707 OWT196616:OWT196707 PGP196616:PGP196707 PQL196616:PQL196707 QAH196616:QAH196707 QKD196616:QKD196707 QTZ196616:QTZ196707 RDV196616:RDV196707 RNR196616:RNR196707 RXN196616:RXN196707 SHJ196616:SHJ196707 SRF196616:SRF196707 TBB196616:TBB196707 TKX196616:TKX196707 TUT196616:TUT196707 UEP196616:UEP196707 UOL196616:UOL196707 UYH196616:UYH196707 VID196616:VID196707 VRZ196616:VRZ196707 WBV196616:WBV196707 WLR196616:WLR196707 WVN196616:WVN196707 B262152:B262243 JB262152:JB262243 SX262152:SX262243 ACT262152:ACT262243 AMP262152:AMP262243 AWL262152:AWL262243 BGH262152:BGH262243 BQD262152:BQD262243 BZZ262152:BZZ262243 CJV262152:CJV262243 CTR262152:CTR262243 DDN262152:DDN262243 DNJ262152:DNJ262243 DXF262152:DXF262243 EHB262152:EHB262243 EQX262152:EQX262243 FAT262152:FAT262243 FKP262152:FKP262243 FUL262152:FUL262243 GEH262152:GEH262243 GOD262152:GOD262243 GXZ262152:GXZ262243 HHV262152:HHV262243 HRR262152:HRR262243 IBN262152:IBN262243 ILJ262152:ILJ262243 IVF262152:IVF262243 JFB262152:JFB262243 JOX262152:JOX262243 JYT262152:JYT262243 KIP262152:KIP262243 KSL262152:KSL262243 LCH262152:LCH262243 LMD262152:LMD262243 LVZ262152:LVZ262243 MFV262152:MFV262243 MPR262152:MPR262243 MZN262152:MZN262243 NJJ262152:NJJ262243 NTF262152:NTF262243 ODB262152:ODB262243 OMX262152:OMX262243 OWT262152:OWT262243 PGP262152:PGP262243 PQL262152:PQL262243 QAH262152:QAH262243 QKD262152:QKD262243 QTZ262152:QTZ262243 RDV262152:RDV262243 RNR262152:RNR262243 RXN262152:RXN262243 SHJ262152:SHJ262243 SRF262152:SRF262243 TBB262152:TBB262243 TKX262152:TKX262243 TUT262152:TUT262243 UEP262152:UEP262243 UOL262152:UOL262243 UYH262152:UYH262243 VID262152:VID262243 VRZ262152:VRZ262243 WBV262152:WBV262243 WLR262152:WLR262243 WVN262152:WVN262243 B327688:B327779 JB327688:JB327779 SX327688:SX327779 ACT327688:ACT327779 AMP327688:AMP327779 AWL327688:AWL327779 BGH327688:BGH327779 BQD327688:BQD327779 BZZ327688:BZZ327779 CJV327688:CJV327779 CTR327688:CTR327779 DDN327688:DDN327779 DNJ327688:DNJ327779 DXF327688:DXF327779 EHB327688:EHB327779 EQX327688:EQX327779 FAT327688:FAT327779 FKP327688:FKP327779 FUL327688:FUL327779 GEH327688:GEH327779 GOD327688:GOD327779 GXZ327688:GXZ327779 HHV327688:HHV327779 HRR327688:HRR327779 IBN327688:IBN327779 ILJ327688:ILJ327779 IVF327688:IVF327779 JFB327688:JFB327779 JOX327688:JOX327779 JYT327688:JYT327779 KIP327688:KIP327779 KSL327688:KSL327779 LCH327688:LCH327779 LMD327688:LMD327779 LVZ327688:LVZ327779 MFV327688:MFV327779 MPR327688:MPR327779 MZN327688:MZN327779 NJJ327688:NJJ327779 NTF327688:NTF327779 ODB327688:ODB327779 OMX327688:OMX327779 OWT327688:OWT327779 PGP327688:PGP327779 PQL327688:PQL327779 QAH327688:QAH327779 QKD327688:QKD327779 QTZ327688:QTZ327779 RDV327688:RDV327779 RNR327688:RNR327779 RXN327688:RXN327779 SHJ327688:SHJ327779 SRF327688:SRF327779 TBB327688:TBB327779 TKX327688:TKX327779 TUT327688:TUT327779 UEP327688:UEP327779 UOL327688:UOL327779 UYH327688:UYH327779 VID327688:VID327779 VRZ327688:VRZ327779 WBV327688:WBV327779 WLR327688:WLR327779 WVN327688:WVN327779 B393224:B393315 JB393224:JB393315 SX393224:SX393315 ACT393224:ACT393315 AMP393224:AMP393315 AWL393224:AWL393315 BGH393224:BGH393315 BQD393224:BQD393315 BZZ393224:BZZ393315 CJV393224:CJV393315 CTR393224:CTR393315 DDN393224:DDN393315 DNJ393224:DNJ393315 DXF393224:DXF393315 EHB393224:EHB393315 EQX393224:EQX393315 FAT393224:FAT393315 FKP393224:FKP393315 FUL393224:FUL393315 GEH393224:GEH393315 GOD393224:GOD393315 GXZ393224:GXZ393315 HHV393224:HHV393315 HRR393224:HRR393315 IBN393224:IBN393315 ILJ393224:ILJ393315 IVF393224:IVF393315 JFB393224:JFB393315 JOX393224:JOX393315 JYT393224:JYT393315 KIP393224:KIP393315 KSL393224:KSL393315 LCH393224:LCH393315 LMD393224:LMD393315 LVZ393224:LVZ393315 MFV393224:MFV393315 MPR393224:MPR393315 MZN393224:MZN393315 NJJ393224:NJJ393315 NTF393224:NTF393315 ODB393224:ODB393315 OMX393224:OMX393315 OWT393224:OWT393315 PGP393224:PGP393315 PQL393224:PQL393315 QAH393224:QAH393315 QKD393224:QKD393315 QTZ393224:QTZ393315 RDV393224:RDV393315 RNR393224:RNR393315 RXN393224:RXN393315 SHJ393224:SHJ393315 SRF393224:SRF393315 TBB393224:TBB393315 TKX393224:TKX393315 TUT393224:TUT393315 UEP393224:UEP393315 UOL393224:UOL393315 UYH393224:UYH393315 VID393224:VID393315 VRZ393224:VRZ393315 WBV393224:WBV393315 WLR393224:WLR393315 WVN393224:WVN393315 B458760:B458851 JB458760:JB458851 SX458760:SX458851 ACT458760:ACT458851 AMP458760:AMP458851 AWL458760:AWL458851 BGH458760:BGH458851 BQD458760:BQD458851 BZZ458760:BZZ458851 CJV458760:CJV458851 CTR458760:CTR458851 DDN458760:DDN458851 DNJ458760:DNJ458851 DXF458760:DXF458851 EHB458760:EHB458851 EQX458760:EQX458851 FAT458760:FAT458851 FKP458760:FKP458851 FUL458760:FUL458851 GEH458760:GEH458851 GOD458760:GOD458851 GXZ458760:GXZ458851 HHV458760:HHV458851 HRR458760:HRR458851 IBN458760:IBN458851 ILJ458760:ILJ458851 IVF458760:IVF458851 JFB458760:JFB458851 JOX458760:JOX458851 JYT458760:JYT458851 KIP458760:KIP458851 KSL458760:KSL458851 LCH458760:LCH458851 LMD458760:LMD458851 LVZ458760:LVZ458851 MFV458760:MFV458851 MPR458760:MPR458851 MZN458760:MZN458851 NJJ458760:NJJ458851 NTF458760:NTF458851 ODB458760:ODB458851 OMX458760:OMX458851 OWT458760:OWT458851 PGP458760:PGP458851 PQL458760:PQL458851 QAH458760:QAH458851 QKD458760:QKD458851 QTZ458760:QTZ458851 RDV458760:RDV458851 RNR458760:RNR458851 RXN458760:RXN458851 SHJ458760:SHJ458851 SRF458760:SRF458851 TBB458760:TBB458851 TKX458760:TKX458851 TUT458760:TUT458851 UEP458760:UEP458851 UOL458760:UOL458851 UYH458760:UYH458851 VID458760:VID458851 VRZ458760:VRZ458851 WBV458760:WBV458851 WLR458760:WLR458851 WVN458760:WVN458851 B524296:B524387 JB524296:JB524387 SX524296:SX524387 ACT524296:ACT524387 AMP524296:AMP524387 AWL524296:AWL524387 BGH524296:BGH524387 BQD524296:BQD524387 BZZ524296:BZZ524387 CJV524296:CJV524387 CTR524296:CTR524387 DDN524296:DDN524387 DNJ524296:DNJ524387 DXF524296:DXF524387 EHB524296:EHB524387 EQX524296:EQX524387 FAT524296:FAT524387 FKP524296:FKP524387 FUL524296:FUL524387 GEH524296:GEH524387 GOD524296:GOD524387 GXZ524296:GXZ524387 HHV524296:HHV524387 HRR524296:HRR524387 IBN524296:IBN524387 ILJ524296:ILJ524387 IVF524296:IVF524387 JFB524296:JFB524387 JOX524296:JOX524387 JYT524296:JYT524387 KIP524296:KIP524387 KSL524296:KSL524387 LCH524296:LCH524387 LMD524296:LMD524387 LVZ524296:LVZ524387 MFV524296:MFV524387 MPR524296:MPR524387 MZN524296:MZN524387 NJJ524296:NJJ524387 NTF524296:NTF524387 ODB524296:ODB524387 OMX524296:OMX524387 OWT524296:OWT524387 PGP524296:PGP524387 PQL524296:PQL524387 QAH524296:QAH524387 QKD524296:QKD524387 QTZ524296:QTZ524387 RDV524296:RDV524387 RNR524296:RNR524387 RXN524296:RXN524387 SHJ524296:SHJ524387 SRF524296:SRF524387 TBB524296:TBB524387 TKX524296:TKX524387 TUT524296:TUT524387 UEP524296:UEP524387 UOL524296:UOL524387 UYH524296:UYH524387 VID524296:VID524387 VRZ524296:VRZ524387 WBV524296:WBV524387 WLR524296:WLR524387 WVN524296:WVN524387 B589832:B589923 JB589832:JB589923 SX589832:SX589923 ACT589832:ACT589923 AMP589832:AMP589923 AWL589832:AWL589923 BGH589832:BGH589923 BQD589832:BQD589923 BZZ589832:BZZ589923 CJV589832:CJV589923 CTR589832:CTR589923 DDN589832:DDN589923 DNJ589832:DNJ589923 DXF589832:DXF589923 EHB589832:EHB589923 EQX589832:EQX589923 FAT589832:FAT589923 FKP589832:FKP589923 FUL589832:FUL589923 GEH589832:GEH589923 GOD589832:GOD589923 GXZ589832:GXZ589923 HHV589832:HHV589923 HRR589832:HRR589923 IBN589832:IBN589923 ILJ589832:ILJ589923 IVF589832:IVF589923 JFB589832:JFB589923 JOX589832:JOX589923 JYT589832:JYT589923 KIP589832:KIP589923 KSL589832:KSL589923 LCH589832:LCH589923 LMD589832:LMD589923 LVZ589832:LVZ589923 MFV589832:MFV589923 MPR589832:MPR589923 MZN589832:MZN589923 NJJ589832:NJJ589923 NTF589832:NTF589923 ODB589832:ODB589923 OMX589832:OMX589923 OWT589832:OWT589923 PGP589832:PGP589923 PQL589832:PQL589923 QAH589832:QAH589923 QKD589832:QKD589923 QTZ589832:QTZ589923 RDV589832:RDV589923 RNR589832:RNR589923 RXN589832:RXN589923 SHJ589832:SHJ589923 SRF589832:SRF589923 TBB589832:TBB589923 TKX589832:TKX589923 TUT589832:TUT589923 UEP589832:UEP589923 UOL589832:UOL589923 UYH589832:UYH589923 VID589832:VID589923 VRZ589832:VRZ589923 WBV589832:WBV589923 WLR589832:WLR589923 WVN589832:WVN589923 B655368:B655459 JB655368:JB655459 SX655368:SX655459 ACT655368:ACT655459 AMP655368:AMP655459 AWL655368:AWL655459 BGH655368:BGH655459 BQD655368:BQD655459 BZZ655368:BZZ655459 CJV655368:CJV655459 CTR655368:CTR655459 DDN655368:DDN655459 DNJ655368:DNJ655459 DXF655368:DXF655459 EHB655368:EHB655459 EQX655368:EQX655459 FAT655368:FAT655459 FKP655368:FKP655459 FUL655368:FUL655459 GEH655368:GEH655459 GOD655368:GOD655459 GXZ655368:GXZ655459 HHV655368:HHV655459 HRR655368:HRR655459 IBN655368:IBN655459 ILJ655368:ILJ655459 IVF655368:IVF655459 JFB655368:JFB655459 JOX655368:JOX655459 JYT655368:JYT655459 KIP655368:KIP655459 KSL655368:KSL655459 LCH655368:LCH655459 LMD655368:LMD655459 LVZ655368:LVZ655459 MFV655368:MFV655459 MPR655368:MPR655459 MZN655368:MZN655459 NJJ655368:NJJ655459 NTF655368:NTF655459 ODB655368:ODB655459 OMX655368:OMX655459 OWT655368:OWT655459 PGP655368:PGP655459 PQL655368:PQL655459 QAH655368:QAH655459 QKD655368:QKD655459 QTZ655368:QTZ655459 RDV655368:RDV655459 RNR655368:RNR655459 RXN655368:RXN655459 SHJ655368:SHJ655459 SRF655368:SRF655459 TBB655368:TBB655459 TKX655368:TKX655459 TUT655368:TUT655459 UEP655368:UEP655459 UOL655368:UOL655459 UYH655368:UYH655459 VID655368:VID655459 VRZ655368:VRZ655459 WBV655368:WBV655459 WLR655368:WLR655459 WVN655368:WVN655459 B720904:B720995 JB720904:JB720995 SX720904:SX720995 ACT720904:ACT720995 AMP720904:AMP720995 AWL720904:AWL720995 BGH720904:BGH720995 BQD720904:BQD720995 BZZ720904:BZZ720995 CJV720904:CJV720995 CTR720904:CTR720995 DDN720904:DDN720995 DNJ720904:DNJ720995 DXF720904:DXF720995 EHB720904:EHB720995 EQX720904:EQX720995 FAT720904:FAT720995 FKP720904:FKP720995 FUL720904:FUL720995 GEH720904:GEH720995 GOD720904:GOD720995 GXZ720904:GXZ720995 HHV720904:HHV720995 HRR720904:HRR720995 IBN720904:IBN720995 ILJ720904:ILJ720995 IVF720904:IVF720995 JFB720904:JFB720995 JOX720904:JOX720995 JYT720904:JYT720995 KIP720904:KIP720995 KSL720904:KSL720995 LCH720904:LCH720995 LMD720904:LMD720995 LVZ720904:LVZ720995 MFV720904:MFV720995 MPR720904:MPR720995 MZN720904:MZN720995 NJJ720904:NJJ720995 NTF720904:NTF720995 ODB720904:ODB720995 OMX720904:OMX720995 OWT720904:OWT720995 PGP720904:PGP720995 PQL720904:PQL720995 QAH720904:QAH720995 QKD720904:QKD720995 QTZ720904:QTZ720995 RDV720904:RDV720995 RNR720904:RNR720995 RXN720904:RXN720995 SHJ720904:SHJ720995 SRF720904:SRF720995 TBB720904:TBB720995 TKX720904:TKX720995 TUT720904:TUT720995 UEP720904:UEP720995 UOL720904:UOL720995 UYH720904:UYH720995 VID720904:VID720995 VRZ720904:VRZ720995 WBV720904:WBV720995 WLR720904:WLR720995 WVN720904:WVN720995 B786440:B786531 JB786440:JB786531 SX786440:SX786531 ACT786440:ACT786531 AMP786440:AMP786531 AWL786440:AWL786531 BGH786440:BGH786531 BQD786440:BQD786531 BZZ786440:BZZ786531 CJV786440:CJV786531 CTR786440:CTR786531 DDN786440:DDN786531 DNJ786440:DNJ786531 DXF786440:DXF786531 EHB786440:EHB786531 EQX786440:EQX786531 FAT786440:FAT786531 FKP786440:FKP786531 FUL786440:FUL786531 GEH786440:GEH786531 GOD786440:GOD786531 GXZ786440:GXZ786531 HHV786440:HHV786531 HRR786440:HRR786531 IBN786440:IBN786531 ILJ786440:ILJ786531 IVF786440:IVF786531 JFB786440:JFB786531 JOX786440:JOX786531 JYT786440:JYT786531 KIP786440:KIP786531 KSL786440:KSL786531 LCH786440:LCH786531 LMD786440:LMD786531 LVZ786440:LVZ786531 MFV786440:MFV786531 MPR786440:MPR786531 MZN786440:MZN786531 NJJ786440:NJJ786531 NTF786440:NTF786531 ODB786440:ODB786531 OMX786440:OMX786531 OWT786440:OWT786531 PGP786440:PGP786531 PQL786440:PQL786531 QAH786440:QAH786531 QKD786440:QKD786531 QTZ786440:QTZ786531 RDV786440:RDV786531 RNR786440:RNR786531 RXN786440:RXN786531 SHJ786440:SHJ786531 SRF786440:SRF786531 TBB786440:TBB786531 TKX786440:TKX786531 TUT786440:TUT786531 UEP786440:UEP786531 UOL786440:UOL786531 UYH786440:UYH786531 VID786440:VID786531 VRZ786440:VRZ786531 WBV786440:WBV786531 WLR786440:WLR786531 WVN786440:WVN786531 B851976:B852067 JB851976:JB852067 SX851976:SX852067 ACT851976:ACT852067 AMP851976:AMP852067 AWL851976:AWL852067 BGH851976:BGH852067 BQD851976:BQD852067 BZZ851976:BZZ852067 CJV851976:CJV852067 CTR851976:CTR852067 DDN851976:DDN852067 DNJ851976:DNJ852067 DXF851976:DXF852067 EHB851976:EHB852067 EQX851976:EQX852067 FAT851976:FAT852067 FKP851976:FKP852067 FUL851976:FUL852067 GEH851976:GEH852067 GOD851976:GOD852067 GXZ851976:GXZ852067 HHV851976:HHV852067 HRR851976:HRR852067 IBN851976:IBN852067 ILJ851976:ILJ852067 IVF851976:IVF852067 JFB851976:JFB852067 JOX851976:JOX852067 JYT851976:JYT852067 KIP851976:KIP852067 KSL851976:KSL852067 LCH851976:LCH852067 LMD851976:LMD852067 LVZ851976:LVZ852067 MFV851976:MFV852067 MPR851976:MPR852067 MZN851976:MZN852067 NJJ851976:NJJ852067 NTF851976:NTF852067 ODB851976:ODB852067 OMX851976:OMX852067 OWT851976:OWT852067 PGP851976:PGP852067 PQL851976:PQL852067 QAH851976:QAH852067 QKD851976:QKD852067 QTZ851976:QTZ852067 RDV851976:RDV852067 RNR851976:RNR852067 RXN851976:RXN852067 SHJ851976:SHJ852067 SRF851976:SRF852067 TBB851976:TBB852067 TKX851976:TKX852067 TUT851976:TUT852067 UEP851976:UEP852067 UOL851976:UOL852067 UYH851976:UYH852067 VID851976:VID852067 VRZ851976:VRZ852067 WBV851976:WBV852067 WLR851976:WLR852067 WVN851976:WVN852067 B917512:B917603 JB917512:JB917603 SX917512:SX917603 ACT917512:ACT917603 AMP917512:AMP917603 AWL917512:AWL917603 BGH917512:BGH917603 BQD917512:BQD917603 BZZ917512:BZZ917603 CJV917512:CJV917603 CTR917512:CTR917603 DDN917512:DDN917603 DNJ917512:DNJ917603 DXF917512:DXF917603 EHB917512:EHB917603 EQX917512:EQX917603 FAT917512:FAT917603 FKP917512:FKP917603 FUL917512:FUL917603 GEH917512:GEH917603 GOD917512:GOD917603 GXZ917512:GXZ917603 HHV917512:HHV917603 HRR917512:HRR917603 IBN917512:IBN917603 ILJ917512:ILJ917603 IVF917512:IVF917603 JFB917512:JFB917603 JOX917512:JOX917603 JYT917512:JYT917603 KIP917512:KIP917603 KSL917512:KSL917603 LCH917512:LCH917603 LMD917512:LMD917603 LVZ917512:LVZ917603 MFV917512:MFV917603 MPR917512:MPR917603 MZN917512:MZN917603 NJJ917512:NJJ917603 NTF917512:NTF917603 ODB917512:ODB917603 OMX917512:OMX917603 OWT917512:OWT917603 PGP917512:PGP917603 PQL917512:PQL917603 QAH917512:QAH917603 QKD917512:QKD917603 QTZ917512:QTZ917603 RDV917512:RDV917603 RNR917512:RNR917603 RXN917512:RXN917603 SHJ917512:SHJ917603 SRF917512:SRF917603 TBB917512:TBB917603 TKX917512:TKX917603 TUT917512:TUT917603 UEP917512:UEP917603 UOL917512:UOL917603 UYH917512:UYH917603 VID917512:VID917603 VRZ917512:VRZ917603 WBV917512:WBV917603 WLR917512:WLR917603 WVN917512:WVN917603 B983048:B983139 JB983048:JB983139 SX983048:SX983139 ACT983048:ACT983139 AMP983048:AMP983139 AWL983048:AWL983139 BGH983048:BGH983139 BQD983048:BQD983139 BZZ983048:BZZ983139 CJV983048:CJV983139 CTR983048:CTR983139 DDN983048:DDN983139 DNJ983048:DNJ983139 DXF983048:DXF983139 EHB983048:EHB983139 EQX983048:EQX983139 FAT983048:FAT983139 FKP983048:FKP983139 FUL983048:FUL983139 GEH983048:GEH983139 GOD983048:GOD983139 GXZ983048:GXZ983139 HHV983048:HHV983139 HRR983048:HRR983139 IBN983048:IBN983139 ILJ983048:ILJ983139 IVF983048:IVF983139 JFB983048:JFB983139 JOX983048:JOX983139 JYT983048:JYT983139 KIP983048:KIP983139 KSL983048:KSL983139 LCH983048:LCH983139 LMD983048:LMD983139 LVZ983048:LVZ983139 MFV983048:MFV983139 MPR983048:MPR983139 MZN983048:MZN983139 NJJ983048:NJJ983139 NTF983048:NTF983139 ODB983048:ODB983139 OMX983048:OMX983139 OWT983048:OWT983139 PGP983048:PGP983139 PQL983048:PQL983139 QAH983048:QAH983139 QKD983048:QKD983139 QTZ983048:QTZ983139 RDV983048:RDV983139 RNR983048:RNR983139 RXN983048:RXN983139 SHJ983048:SHJ983139 SRF983048:SRF983139 TBB983048:TBB983139 TKX983048:TKX983139 TUT983048:TUT983139 UEP983048:UEP983139 UOL983048:UOL983139 UYH983048:UYH983139 VID983048:VID983139 VRZ983048:VRZ983139 WBV983048:WBV983139 WLR983048:WLR983139 B8:B99" xr:uid="{00000000-0002-0000-0500-000000000000}">
      <formula1>$B$4:$B$6</formula1>
    </dataValidation>
  </dataValidations>
  <hyperlinks>
    <hyperlink ref="R9" r:id="rId1" xr:uid="{00000000-0004-0000-0500-000000000000}"/>
    <hyperlink ref="R11" r:id="rId2" xr:uid="{00000000-0004-0000-0500-000001000000}"/>
    <hyperlink ref="R13" r:id="rId3" xr:uid="{00000000-0004-0000-0500-000002000000}"/>
    <hyperlink ref="R16" r:id="rId4" xr:uid="{00000000-0004-0000-0500-000003000000}"/>
    <hyperlink ref="R17" r:id="rId5" xr:uid="{00000000-0004-0000-0500-000004000000}"/>
    <hyperlink ref="R18" r:id="rId6" xr:uid="{00000000-0004-0000-0500-000005000000}"/>
    <hyperlink ref="R15" r:id="rId7" xr:uid="{00000000-0004-0000-0500-000006000000}"/>
    <hyperlink ref="R19" r:id="rId8" xr:uid="{00000000-0004-0000-0500-000007000000}"/>
    <hyperlink ref="R20" r:id="rId9" xr:uid="{00000000-0004-0000-0500-000008000000}"/>
    <hyperlink ref="R21" r:id="rId10" xr:uid="{00000000-0004-0000-0500-000009000000}"/>
    <hyperlink ref="R24" r:id="rId11" xr:uid="{00000000-0004-0000-0500-00000A000000}"/>
    <hyperlink ref="R23" r:id="rId12" xr:uid="{00000000-0004-0000-0500-00000B000000}"/>
    <hyperlink ref="R25" r:id="rId13" xr:uid="{00000000-0004-0000-0500-00000C000000}"/>
    <hyperlink ref="R28" r:id="rId14" xr:uid="{00000000-0004-0000-0500-00000D000000}"/>
    <hyperlink ref="R27" r:id="rId15" xr:uid="{00000000-0004-0000-0500-00000E000000}"/>
    <hyperlink ref="R29" r:id="rId16" xr:uid="{00000000-0004-0000-0500-00000F000000}"/>
    <hyperlink ref="R31" r:id="rId17" xr:uid="{00000000-0004-0000-0500-000010000000}"/>
    <hyperlink ref="R33" r:id="rId18" xr:uid="{00000000-0004-0000-0500-000011000000}"/>
    <hyperlink ref="R34" r:id="rId19" xr:uid="{00000000-0004-0000-0500-000012000000}"/>
    <hyperlink ref="R30" r:id="rId20" xr:uid="{00000000-0004-0000-0500-000013000000}"/>
    <hyperlink ref="R32" r:id="rId21" display="http://www.ksplo.ru/proverka_otchet" xr:uid="{00000000-0004-0000-0500-000014000000}"/>
    <hyperlink ref="R37" r:id="rId22" xr:uid="{00000000-0004-0000-0500-000015000000}"/>
    <hyperlink ref="R39" r:id="rId23" xr:uid="{00000000-0004-0000-0500-000016000000}"/>
    <hyperlink ref="R43" r:id="rId24" xr:uid="{00000000-0004-0000-0500-000017000000}"/>
    <hyperlink ref="R42" r:id="rId25" xr:uid="{00000000-0004-0000-0500-000018000000}"/>
    <hyperlink ref="R44" r:id="rId26" xr:uid="{00000000-0004-0000-0500-000019000000}"/>
    <hyperlink ref="R46" r:id="rId27" display="http://ksp-sev.ru/%D0%BF%D0%BB%D0%B0%D0%BD-%D1%80%D0%B0%D0%B1%D0%BE%D1%82%D1%8B-%D0%BD%D0%B0-2018-%D0%B3%D0%BE%D0%B4/" xr:uid="{00000000-0004-0000-0500-00001A000000}"/>
    <hyperlink ref="R40" r:id="rId28" xr:uid="{00000000-0004-0000-0500-00001B000000}"/>
    <hyperlink ref="R41" r:id="rId29" xr:uid="{00000000-0004-0000-0500-00001C000000}"/>
    <hyperlink ref="R48" r:id="rId30" xr:uid="{00000000-0004-0000-0500-00001D000000}"/>
    <hyperlink ref="R51" r:id="rId31" xr:uid="{00000000-0004-0000-0500-00001E000000}"/>
    <hyperlink ref="R50" r:id="rId32" xr:uid="{00000000-0004-0000-0500-00001F000000}"/>
    <hyperlink ref="R53" r:id="rId33" xr:uid="{00000000-0004-0000-0500-000020000000}"/>
    <hyperlink ref="R54" r:id="rId34" xr:uid="{00000000-0004-0000-0500-000021000000}"/>
    <hyperlink ref="R60" r:id="rId35" xr:uid="{00000000-0004-0000-0500-000022000000}"/>
    <hyperlink ref="R57" r:id="rId36" xr:uid="{00000000-0004-0000-0500-000023000000}"/>
    <hyperlink ref="R61" r:id="rId37" xr:uid="{00000000-0004-0000-0500-000024000000}"/>
    <hyperlink ref="R62" r:id="rId38" xr:uid="{00000000-0004-0000-0500-000025000000}"/>
    <hyperlink ref="R65" r:id="rId39" xr:uid="{00000000-0004-0000-0500-000026000000}"/>
    <hyperlink ref="R66" r:id="rId40" xr:uid="{00000000-0004-0000-0500-000027000000}"/>
    <hyperlink ref="R69" r:id="rId41" xr:uid="{00000000-0004-0000-0500-000028000000}"/>
    <hyperlink ref="R56" r:id="rId42" xr:uid="{00000000-0004-0000-0500-000029000000}"/>
    <hyperlink ref="R59" r:id="rId43" xr:uid="{00000000-0004-0000-0500-00002A000000}"/>
    <hyperlink ref="R73" r:id="rId44" xr:uid="{00000000-0004-0000-0500-00002B000000}"/>
    <hyperlink ref="R74" r:id="rId45" xr:uid="{00000000-0004-0000-0500-00002C000000}"/>
    <hyperlink ref="R91" r:id="rId46" xr:uid="{00000000-0004-0000-0500-00002D000000}"/>
    <hyperlink ref="R78" r:id="rId47" xr:uid="{00000000-0004-0000-0500-00002E000000}"/>
    <hyperlink ref="R79" r:id="rId48" xr:uid="{00000000-0004-0000-0500-00002F000000}"/>
    <hyperlink ref="R83" r:id="rId49" xr:uid="{00000000-0004-0000-0500-000030000000}"/>
    <hyperlink ref="R85" r:id="rId50" xr:uid="{00000000-0004-0000-0500-000031000000}"/>
    <hyperlink ref="R86" r:id="rId51" xr:uid="{00000000-0004-0000-0500-000032000000}"/>
    <hyperlink ref="R94" r:id="rId52" xr:uid="{00000000-0004-0000-0500-000033000000}"/>
    <hyperlink ref="R95" r:id="rId53" xr:uid="{00000000-0004-0000-0500-000034000000}"/>
    <hyperlink ref="R92" r:id="rId54" xr:uid="{00000000-0004-0000-0500-000035000000}"/>
    <hyperlink ref="R97" r:id="rId55" xr:uid="{00000000-0004-0000-0500-000036000000}"/>
    <hyperlink ref="R98" r:id="rId56" location="11" xr:uid="{00000000-0004-0000-0500-000037000000}"/>
    <hyperlink ref="R99" r:id="rId57" xr:uid="{00000000-0004-0000-0500-000038000000}"/>
    <hyperlink ref="R72" r:id="rId58" xr:uid="{00000000-0004-0000-0500-000039000000}"/>
    <hyperlink ref="R64" r:id="rId59" xr:uid="{00000000-0004-0000-0500-00003A000000}"/>
    <hyperlink ref="R75" r:id="rId60" xr:uid="{00000000-0004-0000-0500-00003B000000}"/>
    <hyperlink ref="R80" r:id="rId61" xr:uid="{00000000-0004-0000-0500-00003C000000}"/>
    <hyperlink ref="R22" r:id="rId62" xr:uid="{00000000-0004-0000-0500-00003D000000}"/>
    <hyperlink ref="R8" r:id="rId63" xr:uid="{00000000-0004-0000-0500-00003E000000}"/>
    <hyperlink ref="R35" r:id="rId64" xr:uid="{00000000-0004-0000-0500-00003F000000}"/>
    <hyperlink ref="R63" r:id="rId65" xr:uid="{00000000-0004-0000-0500-000040000000}"/>
    <hyperlink ref="R68" r:id="rId66" xr:uid="{00000000-0004-0000-0500-000041000000}"/>
    <hyperlink ref="R76" r:id="rId67" xr:uid="{00000000-0004-0000-0500-000042000000}"/>
    <hyperlink ref="R82" r:id="rId68" xr:uid="{00000000-0004-0000-0500-000043000000}"/>
    <hyperlink ref="R87" r:id="rId69" xr:uid="{00000000-0004-0000-0500-000044000000}"/>
    <hyperlink ref="R96" r:id="rId70" xr:uid="{00000000-0004-0000-0500-000045000000}"/>
    <hyperlink ref="R10" r:id="rId71" xr:uid="{00000000-0004-0000-0500-000046000000}"/>
    <hyperlink ref="R12" r:id="rId72" xr:uid="{00000000-0004-0000-0500-000047000000}"/>
    <hyperlink ref="R14" r:id="rId73" xr:uid="{00000000-0004-0000-0500-000048000000}"/>
    <hyperlink ref="R45" r:id="rId74" xr:uid="{00000000-0004-0000-0500-000049000000}"/>
    <hyperlink ref="R49" r:id="rId75" xr:uid="{00000000-0004-0000-0500-00004A000000}"/>
    <hyperlink ref="R52" r:id="rId76" xr:uid="{00000000-0004-0000-0500-00004B000000}"/>
    <hyperlink ref="R81" r:id="rId77" xr:uid="{00000000-0004-0000-0500-00004C000000}"/>
    <hyperlink ref="R89" r:id="rId78" xr:uid="{00000000-0004-0000-0500-00004D000000}"/>
    <hyperlink ref="R90" r:id="rId79" xr:uid="{00000000-0004-0000-0500-00004E000000}"/>
    <hyperlink ref="R67" r:id="rId80" xr:uid="{00000000-0004-0000-0500-00004F000000}"/>
    <hyperlink ref="R36" r:id="rId81" xr:uid="{00000000-0004-0000-0500-000050000000}"/>
    <hyperlink ref="R58" r:id="rId82" xr:uid="{00000000-0004-0000-0500-000051000000}"/>
    <hyperlink ref="R71" r:id="rId83" xr:uid="{00000000-0004-0000-0500-000052000000}"/>
    <hyperlink ref="R84" r:id="rId84" xr:uid="{00000000-0004-0000-0500-000053000000}"/>
    <hyperlink ref="R93" r:id="rId85" xr:uid="{00000000-0004-0000-0500-000054000000}"/>
  </hyperlinks>
  <pageMargins left="0.70866141732283472" right="0.70866141732283472" top="0.74803149606299213" bottom="0.74803149606299213" header="0.31496062992125984" footer="0.31496062992125984"/>
  <pageSetup paperSize="9" scale="49" fitToHeight="3" orientation="landscape" r:id="rId86"/>
  <headerFooter>
    <oddFooter>&amp;C&amp;A&amp;R&amp;P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101"/>
  <sheetViews>
    <sheetView zoomScaleNormal="100" workbookViewId="0">
      <pane ySplit="6" topLeftCell="A7" activePane="bottomLeft" state="frozenSplit"/>
      <selection pane="bottomLeft" activeCell="Q3" sqref="Q3:Q6"/>
    </sheetView>
  </sheetViews>
  <sheetFormatPr defaultRowHeight="14.5" x14ac:dyDescent="0.35"/>
  <cols>
    <col min="1" max="1" width="26.81640625" customWidth="1"/>
    <col min="2" max="2" width="45.54296875" customWidth="1"/>
    <col min="3" max="3" width="6.7265625" customWidth="1"/>
    <col min="4" max="5" width="5.7265625" customWidth="1"/>
    <col min="6" max="6" width="6.7265625" style="23" customWidth="1"/>
    <col min="7" max="7" width="14" style="23" customWidth="1"/>
    <col min="8" max="8" width="10.81640625" style="23" customWidth="1"/>
    <col min="9" max="9" width="13.26953125" style="23" customWidth="1"/>
    <col min="10" max="10" width="12.26953125" style="23" customWidth="1"/>
    <col min="11" max="11" width="15.26953125" style="23" customWidth="1"/>
    <col min="12" max="12" width="12.1796875" style="23" customWidth="1"/>
    <col min="13" max="13" width="10.81640625" style="23" customWidth="1"/>
    <col min="14" max="14" width="13.26953125" style="23" customWidth="1"/>
    <col min="15" max="15" width="12.26953125" style="23" customWidth="1"/>
    <col min="16" max="16" width="15.1796875" style="23" customWidth="1"/>
    <col min="17" max="17" width="13" style="23" customWidth="1"/>
    <col min="18" max="18" width="20.7265625" customWidth="1"/>
    <col min="263" max="263" width="12.81640625" customWidth="1"/>
    <col min="264" max="264" width="16.453125" customWidth="1"/>
    <col min="265" max="265" width="5.54296875" customWidth="1"/>
    <col min="266" max="267" width="4.54296875" customWidth="1"/>
    <col min="268" max="268" width="5.54296875" customWidth="1"/>
    <col min="269" max="272" width="7.1796875" customWidth="1"/>
    <col min="273" max="273" width="16.54296875" customWidth="1"/>
    <col min="274" max="274" width="21.1796875" customWidth="1"/>
    <col min="519" max="519" width="12.81640625" customWidth="1"/>
    <col min="520" max="520" width="16.453125" customWidth="1"/>
    <col min="521" max="521" width="5.54296875" customWidth="1"/>
    <col min="522" max="523" width="4.54296875" customWidth="1"/>
    <col min="524" max="524" width="5.54296875" customWidth="1"/>
    <col min="525" max="528" width="7.1796875" customWidth="1"/>
    <col min="529" max="529" width="16.54296875" customWidth="1"/>
    <col min="530" max="530" width="21.1796875" customWidth="1"/>
    <col min="775" max="775" width="12.81640625" customWidth="1"/>
    <col min="776" max="776" width="16.453125" customWidth="1"/>
    <col min="777" max="777" width="5.54296875" customWidth="1"/>
    <col min="778" max="779" width="4.54296875" customWidth="1"/>
    <col min="780" max="780" width="5.54296875" customWidth="1"/>
    <col min="781" max="784" width="7.1796875" customWidth="1"/>
    <col min="785" max="785" width="16.54296875" customWidth="1"/>
    <col min="786" max="786" width="21.1796875" customWidth="1"/>
    <col min="1031" max="1031" width="12.81640625" customWidth="1"/>
    <col min="1032" max="1032" width="16.453125" customWidth="1"/>
    <col min="1033" max="1033" width="5.54296875" customWidth="1"/>
    <col min="1034" max="1035" width="4.54296875" customWidth="1"/>
    <col min="1036" max="1036" width="5.54296875" customWidth="1"/>
    <col min="1037" max="1040" width="7.1796875" customWidth="1"/>
    <col min="1041" max="1041" width="16.54296875" customWidth="1"/>
    <col min="1042" max="1042" width="21.1796875" customWidth="1"/>
    <col min="1287" max="1287" width="12.81640625" customWidth="1"/>
    <col min="1288" max="1288" width="16.453125" customWidth="1"/>
    <col min="1289" max="1289" width="5.54296875" customWidth="1"/>
    <col min="1290" max="1291" width="4.54296875" customWidth="1"/>
    <col min="1292" max="1292" width="5.54296875" customWidth="1"/>
    <col min="1293" max="1296" width="7.1796875" customWidth="1"/>
    <col min="1297" max="1297" width="16.54296875" customWidth="1"/>
    <col min="1298" max="1298" width="21.1796875" customWidth="1"/>
    <col min="1543" max="1543" width="12.81640625" customWidth="1"/>
    <col min="1544" max="1544" width="16.453125" customWidth="1"/>
    <col min="1545" max="1545" width="5.54296875" customWidth="1"/>
    <col min="1546" max="1547" width="4.54296875" customWidth="1"/>
    <col min="1548" max="1548" width="5.54296875" customWidth="1"/>
    <col min="1549" max="1552" width="7.1796875" customWidth="1"/>
    <col min="1553" max="1553" width="16.54296875" customWidth="1"/>
    <col min="1554" max="1554" width="21.1796875" customWidth="1"/>
    <col min="1799" max="1799" width="12.81640625" customWidth="1"/>
    <col min="1800" max="1800" width="16.453125" customWidth="1"/>
    <col min="1801" max="1801" width="5.54296875" customWidth="1"/>
    <col min="1802" max="1803" width="4.54296875" customWidth="1"/>
    <col min="1804" max="1804" width="5.54296875" customWidth="1"/>
    <col min="1805" max="1808" width="7.1796875" customWidth="1"/>
    <col min="1809" max="1809" width="16.54296875" customWidth="1"/>
    <col min="1810" max="1810" width="21.1796875" customWidth="1"/>
    <col min="2055" max="2055" width="12.81640625" customWidth="1"/>
    <col min="2056" max="2056" width="16.453125" customWidth="1"/>
    <col min="2057" max="2057" width="5.54296875" customWidth="1"/>
    <col min="2058" max="2059" width="4.54296875" customWidth="1"/>
    <col min="2060" max="2060" width="5.54296875" customWidth="1"/>
    <col min="2061" max="2064" width="7.1796875" customWidth="1"/>
    <col min="2065" max="2065" width="16.54296875" customWidth="1"/>
    <col min="2066" max="2066" width="21.1796875" customWidth="1"/>
    <col min="2311" max="2311" width="12.81640625" customWidth="1"/>
    <col min="2312" max="2312" width="16.453125" customWidth="1"/>
    <col min="2313" max="2313" width="5.54296875" customWidth="1"/>
    <col min="2314" max="2315" width="4.54296875" customWidth="1"/>
    <col min="2316" max="2316" width="5.54296875" customWidth="1"/>
    <col min="2317" max="2320" width="7.1796875" customWidth="1"/>
    <col min="2321" max="2321" width="16.54296875" customWidth="1"/>
    <col min="2322" max="2322" width="21.1796875" customWidth="1"/>
    <col min="2567" max="2567" width="12.81640625" customWidth="1"/>
    <col min="2568" max="2568" width="16.453125" customWidth="1"/>
    <col min="2569" max="2569" width="5.54296875" customWidth="1"/>
    <col min="2570" max="2571" width="4.54296875" customWidth="1"/>
    <col min="2572" max="2572" width="5.54296875" customWidth="1"/>
    <col min="2573" max="2576" width="7.1796875" customWidth="1"/>
    <col min="2577" max="2577" width="16.54296875" customWidth="1"/>
    <col min="2578" max="2578" width="21.1796875" customWidth="1"/>
    <col min="2823" max="2823" width="12.81640625" customWidth="1"/>
    <col min="2824" max="2824" width="16.453125" customWidth="1"/>
    <col min="2825" max="2825" width="5.54296875" customWidth="1"/>
    <col min="2826" max="2827" width="4.54296875" customWidth="1"/>
    <col min="2828" max="2828" width="5.54296875" customWidth="1"/>
    <col min="2829" max="2832" width="7.1796875" customWidth="1"/>
    <col min="2833" max="2833" width="16.54296875" customWidth="1"/>
    <col min="2834" max="2834" width="21.1796875" customWidth="1"/>
    <col min="3079" max="3079" width="12.81640625" customWidth="1"/>
    <col min="3080" max="3080" width="16.453125" customWidth="1"/>
    <col min="3081" max="3081" width="5.54296875" customWidth="1"/>
    <col min="3082" max="3083" width="4.54296875" customWidth="1"/>
    <col min="3084" max="3084" width="5.54296875" customWidth="1"/>
    <col min="3085" max="3088" width="7.1796875" customWidth="1"/>
    <col min="3089" max="3089" width="16.54296875" customWidth="1"/>
    <col min="3090" max="3090" width="21.1796875" customWidth="1"/>
    <col min="3335" max="3335" width="12.81640625" customWidth="1"/>
    <col min="3336" max="3336" width="16.453125" customWidth="1"/>
    <col min="3337" max="3337" width="5.54296875" customWidth="1"/>
    <col min="3338" max="3339" width="4.54296875" customWidth="1"/>
    <col min="3340" max="3340" width="5.54296875" customWidth="1"/>
    <col min="3341" max="3344" width="7.1796875" customWidth="1"/>
    <col min="3345" max="3345" width="16.54296875" customWidth="1"/>
    <col min="3346" max="3346" width="21.1796875" customWidth="1"/>
    <col min="3591" max="3591" width="12.81640625" customWidth="1"/>
    <col min="3592" max="3592" width="16.453125" customWidth="1"/>
    <col min="3593" max="3593" width="5.54296875" customWidth="1"/>
    <col min="3594" max="3595" width="4.54296875" customWidth="1"/>
    <col min="3596" max="3596" width="5.54296875" customWidth="1"/>
    <col min="3597" max="3600" width="7.1796875" customWidth="1"/>
    <col min="3601" max="3601" width="16.54296875" customWidth="1"/>
    <col min="3602" max="3602" width="21.1796875" customWidth="1"/>
    <col min="3847" max="3847" width="12.81640625" customWidth="1"/>
    <col min="3848" max="3848" width="16.453125" customWidth="1"/>
    <col min="3849" max="3849" width="5.54296875" customWidth="1"/>
    <col min="3850" max="3851" width="4.54296875" customWidth="1"/>
    <col min="3852" max="3852" width="5.54296875" customWidth="1"/>
    <col min="3853" max="3856" width="7.1796875" customWidth="1"/>
    <col min="3857" max="3857" width="16.54296875" customWidth="1"/>
    <col min="3858" max="3858" width="21.1796875" customWidth="1"/>
    <col min="4103" max="4103" width="12.81640625" customWidth="1"/>
    <col min="4104" max="4104" width="16.453125" customWidth="1"/>
    <col min="4105" max="4105" width="5.54296875" customWidth="1"/>
    <col min="4106" max="4107" width="4.54296875" customWidth="1"/>
    <col min="4108" max="4108" width="5.54296875" customWidth="1"/>
    <col min="4109" max="4112" width="7.1796875" customWidth="1"/>
    <col min="4113" max="4113" width="16.54296875" customWidth="1"/>
    <col min="4114" max="4114" width="21.1796875" customWidth="1"/>
    <col min="4359" max="4359" width="12.81640625" customWidth="1"/>
    <col min="4360" max="4360" width="16.453125" customWidth="1"/>
    <col min="4361" max="4361" width="5.54296875" customWidth="1"/>
    <col min="4362" max="4363" width="4.54296875" customWidth="1"/>
    <col min="4364" max="4364" width="5.54296875" customWidth="1"/>
    <col min="4365" max="4368" width="7.1796875" customWidth="1"/>
    <col min="4369" max="4369" width="16.54296875" customWidth="1"/>
    <col min="4370" max="4370" width="21.1796875" customWidth="1"/>
    <col min="4615" max="4615" width="12.81640625" customWidth="1"/>
    <col min="4616" max="4616" width="16.453125" customWidth="1"/>
    <col min="4617" max="4617" width="5.54296875" customWidth="1"/>
    <col min="4618" max="4619" width="4.54296875" customWidth="1"/>
    <col min="4620" max="4620" width="5.54296875" customWidth="1"/>
    <col min="4621" max="4624" width="7.1796875" customWidth="1"/>
    <col min="4625" max="4625" width="16.54296875" customWidth="1"/>
    <col min="4626" max="4626" width="21.1796875" customWidth="1"/>
    <col min="4871" max="4871" width="12.81640625" customWidth="1"/>
    <col min="4872" max="4872" width="16.453125" customWidth="1"/>
    <col min="4873" max="4873" width="5.54296875" customWidth="1"/>
    <col min="4874" max="4875" width="4.54296875" customWidth="1"/>
    <col min="4876" max="4876" width="5.54296875" customWidth="1"/>
    <col min="4877" max="4880" width="7.1796875" customWidth="1"/>
    <col min="4881" max="4881" width="16.54296875" customWidth="1"/>
    <col min="4882" max="4882" width="21.1796875" customWidth="1"/>
    <col min="5127" max="5127" width="12.81640625" customWidth="1"/>
    <col min="5128" max="5128" width="16.453125" customWidth="1"/>
    <col min="5129" max="5129" width="5.54296875" customWidth="1"/>
    <col min="5130" max="5131" width="4.54296875" customWidth="1"/>
    <col min="5132" max="5132" width="5.54296875" customWidth="1"/>
    <col min="5133" max="5136" width="7.1796875" customWidth="1"/>
    <col min="5137" max="5137" width="16.54296875" customWidth="1"/>
    <col min="5138" max="5138" width="21.1796875" customWidth="1"/>
    <col min="5383" max="5383" width="12.81640625" customWidth="1"/>
    <col min="5384" max="5384" width="16.453125" customWidth="1"/>
    <col min="5385" max="5385" width="5.54296875" customWidth="1"/>
    <col min="5386" max="5387" width="4.54296875" customWidth="1"/>
    <col min="5388" max="5388" width="5.54296875" customWidth="1"/>
    <col min="5389" max="5392" width="7.1796875" customWidth="1"/>
    <col min="5393" max="5393" width="16.54296875" customWidth="1"/>
    <col min="5394" max="5394" width="21.1796875" customWidth="1"/>
    <col min="5639" max="5639" width="12.81640625" customWidth="1"/>
    <col min="5640" max="5640" width="16.453125" customWidth="1"/>
    <col min="5641" max="5641" width="5.54296875" customWidth="1"/>
    <col min="5642" max="5643" width="4.54296875" customWidth="1"/>
    <col min="5644" max="5644" width="5.54296875" customWidth="1"/>
    <col min="5645" max="5648" width="7.1796875" customWidth="1"/>
    <col min="5649" max="5649" width="16.54296875" customWidth="1"/>
    <col min="5650" max="5650" width="21.1796875" customWidth="1"/>
    <col min="5895" max="5895" width="12.81640625" customWidth="1"/>
    <col min="5896" max="5896" width="16.453125" customWidth="1"/>
    <col min="5897" max="5897" width="5.54296875" customWidth="1"/>
    <col min="5898" max="5899" width="4.54296875" customWidth="1"/>
    <col min="5900" max="5900" width="5.54296875" customWidth="1"/>
    <col min="5901" max="5904" width="7.1796875" customWidth="1"/>
    <col min="5905" max="5905" width="16.54296875" customWidth="1"/>
    <col min="5906" max="5906" width="21.1796875" customWidth="1"/>
    <col min="6151" max="6151" width="12.81640625" customWidth="1"/>
    <col min="6152" max="6152" width="16.453125" customWidth="1"/>
    <col min="6153" max="6153" width="5.54296875" customWidth="1"/>
    <col min="6154" max="6155" width="4.54296875" customWidth="1"/>
    <col min="6156" max="6156" width="5.54296875" customWidth="1"/>
    <col min="6157" max="6160" width="7.1796875" customWidth="1"/>
    <col min="6161" max="6161" width="16.54296875" customWidth="1"/>
    <col min="6162" max="6162" width="21.1796875" customWidth="1"/>
    <col min="6407" max="6407" width="12.81640625" customWidth="1"/>
    <col min="6408" max="6408" width="16.453125" customWidth="1"/>
    <col min="6409" max="6409" width="5.54296875" customWidth="1"/>
    <col min="6410" max="6411" width="4.54296875" customWidth="1"/>
    <col min="6412" max="6412" width="5.54296875" customWidth="1"/>
    <col min="6413" max="6416" width="7.1796875" customWidth="1"/>
    <col min="6417" max="6417" width="16.54296875" customWidth="1"/>
    <col min="6418" max="6418" width="21.1796875" customWidth="1"/>
    <col min="6663" max="6663" width="12.81640625" customWidth="1"/>
    <col min="6664" max="6664" width="16.453125" customWidth="1"/>
    <col min="6665" max="6665" width="5.54296875" customWidth="1"/>
    <col min="6666" max="6667" width="4.54296875" customWidth="1"/>
    <col min="6668" max="6668" width="5.54296875" customWidth="1"/>
    <col min="6669" max="6672" width="7.1796875" customWidth="1"/>
    <col min="6673" max="6673" width="16.54296875" customWidth="1"/>
    <col min="6674" max="6674" width="21.1796875" customWidth="1"/>
    <col min="6919" max="6919" width="12.81640625" customWidth="1"/>
    <col min="6920" max="6920" width="16.453125" customWidth="1"/>
    <col min="6921" max="6921" width="5.54296875" customWidth="1"/>
    <col min="6922" max="6923" width="4.54296875" customWidth="1"/>
    <col min="6924" max="6924" width="5.54296875" customWidth="1"/>
    <col min="6925" max="6928" width="7.1796875" customWidth="1"/>
    <col min="6929" max="6929" width="16.54296875" customWidth="1"/>
    <col min="6930" max="6930" width="21.1796875" customWidth="1"/>
    <col min="7175" max="7175" width="12.81640625" customWidth="1"/>
    <col min="7176" max="7176" width="16.453125" customWidth="1"/>
    <col min="7177" max="7177" width="5.54296875" customWidth="1"/>
    <col min="7178" max="7179" width="4.54296875" customWidth="1"/>
    <col min="7180" max="7180" width="5.54296875" customWidth="1"/>
    <col min="7181" max="7184" width="7.1796875" customWidth="1"/>
    <col min="7185" max="7185" width="16.54296875" customWidth="1"/>
    <col min="7186" max="7186" width="21.1796875" customWidth="1"/>
    <col min="7431" max="7431" width="12.81640625" customWidth="1"/>
    <col min="7432" max="7432" width="16.453125" customWidth="1"/>
    <col min="7433" max="7433" width="5.54296875" customWidth="1"/>
    <col min="7434" max="7435" width="4.54296875" customWidth="1"/>
    <col min="7436" max="7436" width="5.54296875" customWidth="1"/>
    <col min="7437" max="7440" width="7.1796875" customWidth="1"/>
    <col min="7441" max="7441" width="16.54296875" customWidth="1"/>
    <col min="7442" max="7442" width="21.1796875" customWidth="1"/>
    <col min="7687" max="7687" width="12.81640625" customWidth="1"/>
    <col min="7688" max="7688" width="16.453125" customWidth="1"/>
    <col min="7689" max="7689" width="5.54296875" customWidth="1"/>
    <col min="7690" max="7691" width="4.54296875" customWidth="1"/>
    <col min="7692" max="7692" width="5.54296875" customWidth="1"/>
    <col min="7693" max="7696" width="7.1796875" customWidth="1"/>
    <col min="7697" max="7697" width="16.54296875" customWidth="1"/>
    <col min="7698" max="7698" width="21.1796875" customWidth="1"/>
    <col min="7943" max="7943" width="12.81640625" customWidth="1"/>
    <col min="7944" max="7944" width="16.453125" customWidth="1"/>
    <col min="7945" max="7945" width="5.54296875" customWidth="1"/>
    <col min="7946" max="7947" width="4.54296875" customWidth="1"/>
    <col min="7948" max="7948" width="5.54296875" customWidth="1"/>
    <col min="7949" max="7952" width="7.1796875" customWidth="1"/>
    <col min="7953" max="7953" width="16.54296875" customWidth="1"/>
    <col min="7954" max="7954" width="21.1796875" customWidth="1"/>
    <col min="8199" max="8199" width="12.81640625" customWidth="1"/>
    <col min="8200" max="8200" width="16.453125" customWidth="1"/>
    <col min="8201" max="8201" width="5.54296875" customWidth="1"/>
    <col min="8202" max="8203" width="4.54296875" customWidth="1"/>
    <col min="8204" max="8204" width="5.54296875" customWidth="1"/>
    <col min="8205" max="8208" width="7.1796875" customWidth="1"/>
    <col min="8209" max="8209" width="16.54296875" customWidth="1"/>
    <col min="8210" max="8210" width="21.1796875" customWidth="1"/>
    <col min="8455" max="8455" width="12.81640625" customWidth="1"/>
    <col min="8456" max="8456" width="16.453125" customWidth="1"/>
    <col min="8457" max="8457" width="5.54296875" customWidth="1"/>
    <col min="8458" max="8459" width="4.54296875" customWidth="1"/>
    <col min="8460" max="8460" width="5.54296875" customWidth="1"/>
    <col min="8461" max="8464" width="7.1796875" customWidth="1"/>
    <col min="8465" max="8465" width="16.54296875" customWidth="1"/>
    <col min="8466" max="8466" width="21.1796875" customWidth="1"/>
    <col min="8711" max="8711" width="12.81640625" customWidth="1"/>
    <col min="8712" max="8712" width="16.453125" customWidth="1"/>
    <col min="8713" max="8713" width="5.54296875" customWidth="1"/>
    <col min="8714" max="8715" width="4.54296875" customWidth="1"/>
    <col min="8716" max="8716" width="5.54296875" customWidth="1"/>
    <col min="8717" max="8720" width="7.1796875" customWidth="1"/>
    <col min="8721" max="8721" width="16.54296875" customWidth="1"/>
    <col min="8722" max="8722" width="21.1796875" customWidth="1"/>
    <col min="8967" max="8967" width="12.81640625" customWidth="1"/>
    <col min="8968" max="8968" width="16.453125" customWidth="1"/>
    <col min="8969" max="8969" width="5.54296875" customWidth="1"/>
    <col min="8970" max="8971" width="4.54296875" customWidth="1"/>
    <col min="8972" max="8972" width="5.54296875" customWidth="1"/>
    <col min="8973" max="8976" width="7.1796875" customWidth="1"/>
    <col min="8977" max="8977" width="16.54296875" customWidth="1"/>
    <col min="8978" max="8978" width="21.1796875" customWidth="1"/>
    <col min="9223" max="9223" width="12.81640625" customWidth="1"/>
    <col min="9224" max="9224" width="16.453125" customWidth="1"/>
    <col min="9225" max="9225" width="5.54296875" customWidth="1"/>
    <col min="9226" max="9227" width="4.54296875" customWidth="1"/>
    <col min="9228" max="9228" width="5.54296875" customWidth="1"/>
    <col min="9229" max="9232" width="7.1796875" customWidth="1"/>
    <col min="9233" max="9233" width="16.54296875" customWidth="1"/>
    <col min="9234" max="9234" width="21.1796875" customWidth="1"/>
    <col min="9479" max="9479" width="12.81640625" customWidth="1"/>
    <col min="9480" max="9480" width="16.453125" customWidth="1"/>
    <col min="9481" max="9481" width="5.54296875" customWidth="1"/>
    <col min="9482" max="9483" width="4.54296875" customWidth="1"/>
    <col min="9484" max="9484" width="5.54296875" customWidth="1"/>
    <col min="9485" max="9488" width="7.1796875" customWidth="1"/>
    <col min="9489" max="9489" width="16.54296875" customWidth="1"/>
    <col min="9490" max="9490" width="21.1796875" customWidth="1"/>
    <col min="9735" max="9735" width="12.81640625" customWidth="1"/>
    <col min="9736" max="9736" width="16.453125" customWidth="1"/>
    <col min="9737" max="9737" width="5.54296875" customWidth="1"/>
    <col min="9738" max="9739" width="4.54296875" customWidth="1"/>
    <col min="9740" max="9740" width="5.54296875" customWidth="1"/>
    <col min="9741" max="9744" width="7.1796875" customWidth="1"/>
    <col min="9745" max="9745" width="16.54296875" customWidth="1"/>
    <col min="9746" max="9746" width="21.1796875" customWidth="1"/>
    <col min="9991" max="9991" width="12.81640625" customWidth="1"/>
    <col min="9992" max="9992" width="16.453125" customWidth="1"/>
    <col min="9993" max="9993" width="5.54296875" customWidth="1"/>
    <col min="9994" max="9995" width="4.54296875" customWidth="1"/>
    <col min="9996" max="9996" width="5.54296875" customWidth="1"/>
    <col min="9997" max="10000" width="7.1796875" customWidth="1"/>
    <col min="10001" max="10001" width="16.54296875" customWidth="1"/>
    <col min="10002" max="10002" width="21.1796875" customWidth="1"/>
    <col min="10247" max="10247" width="12.81640625" customWidth="1"/>
    <col min="10248" max="10248" width="16.453125" customWidth="1"/>
    <col min="10249" max="10249" width="5.54296875" customWidth="1"/>
    <col min="10250" max="10251" width="4.54296875" customWidth="1"/>
    <col min="10252" max="10252" width="5.54296875" customWidth="1"/>
    <col min="10253" max="10256" width="7.1796875" customWidth="1"/>
    <col min="10257" max="10257" width="16.54296875" customWidth="1"/>
    <col min="10258" max="10258" width="21.1796875" customWidth="1"/>
    <col min="10503" max="10503" width="12.81640625" customWidth="1"/>
    <col min="10504" max="10504" width="16.453125" customWidth="1"/>
    <col min="10505" max="10505" width="5.54296875" customWidth="1"/>
    <col min="10506" max="10507" width="4.54296875" customWidth="1"/>
    <col min="10508" max="10508" width="5.54296875" customWidth="1"/>
    <col min="10509" max="10512" width="7.1796875" customWidth="1"/>
    <col min="10513" max="10513" width="16.54296875" customWidth="1"/>
    <col min="10514" max="10514" width="21.1796875" customWidth="1"/>
    <col min="10759" max="10759" width="12.81640625" customWidth="1"/>
    <col min="10760" max="10760" width="16.453125" customWidth="1"/>
    <col min="10761" max="10761" width="5.54296875" customWidth="1"/>
    <col min="10762" max="10763" width="4.54296875" customWidth="1"/>
    <col min="10764" max="10764" width="5.54296875" customWidth="1"/>
    <col min="10765" max="10768" width="7.1796875" customWidth="1"/>
    <col min="10769" max="10769" width="16.54296875" customWidth="1"/>
    <col min="10770" max="10770" width="21.1796875" customWidth="1"/>
    <col min="11015" max="11015" width="12.81640625" customWidth="1"/>
    <col min="11016" max="11016" width="16.453125" customWidth="1"/>
    <col min="11017" max="11017" width="5.54296875" customWidth="1"/>
    <col min="11018" max="11019" width="4.54296875" customWidth="1"/>
    <col min="11020" max="11020" width="5.54296875" customWidth="1"/>
    <col min="11021" max="11024" width="7.1796875" customWidth="1"/>
    <col min="11025" max="11025" width="16.54296875" customWidth="1"/>
    <col min="11026" max="11026" width="21.1796875" customWidth="1"/>
    <col min="11271" max="11271" width="12.81640625" customWidth="1"/>
    <col min="11272" max="11272" width="16.453125" customWidth="1"/>
    <col min="11273" max="11273" width="5.54296875" customWidth="1"/>
    <col min="11274" max="11275" width="4.54296875" customWidth="1"/>
    <col min="11276" max="11276" width="5.54296875" customWidth="1"/>
    <col min="11277" max="11280" width="7.1796875" customWidth="1"/>
    <col min="11281" max="11281" width="16.54296875" customWidth="1"/>
    <col min="11282" max="11282" width="21.1796875" customWidth="1"/>
    <col min="11527" max="11527" width="12.81640625" customWidth="1"/>
    <col min="11528" max="11528" width="16.453125" customWidth="1"/>
    <col min="11529" max="11529" width="5.54296875" customWidth="1"/>
    <col min="11530" max="11531" width="4.54296875" customWidth="1"/>
    <col min="11532" max="11532" width="5.54296875" customWidth="1"/>
    <col min="11533" max="11536" width="7.1796875" customWidth="1"/>
    <col min="11537" max="11537" width="16.54296875" customWidth="1"/>
    <col min="11538" max="11538" width="21.1796875" customWidth="1"/>
    <col min="11783" max="11783" width="12.81640625" customWidth="1"/>
    <col min="11784" max="11784" width="16.453125" customWidth="1"/>
    <col min="11785" max="11785" width="5.54296875" customWidth="1"/>
    <col min="11786" max="11787" width="4.54296875" customWidth="1"/>
    <col min="11788" max="11788" width="5.54296875" customWidth="1"/>
    <col min="11789" max="11792" width="7.1796875" customWidth="1"/>
    <col min="11793" max="11793" width="16.54296875" customWidth="1"/>
    <col min="11794" max="11794" width="21.1796875" customWidth="1"/>
    <col min="12039" max="12039" width="12.81640625" customWidth="1"/>
    <col min="12040" max="12040" width="16.453125" customWidth="1"/>
    <col min="12041" max="12041" width="5.54296875" customWidth="1"/>
    <col min="12042" max="12043" width="4.54296875" customWidth="1"/>
    <col min="12044" max="12044" width="5.54296875" customWidth="1"/>
    <col min="12045" max="12048" width="7.1796875" customWidth="1"/>
    <col min="12049" max="12049" width="16.54296875" customWidth="1"/>
    <col min="12050" max="12050" width="21.1796875" customWidth="1"/>
    <col min="12295" max="12295" width="12.81640625" customWidth="1"/>
    <col min="12296" max="12296" width="16.453125" customWidth="1"/>
    <col min="12297" max="12297" width="5.54296875" customWidth="1"/>
    <col min="12298" max="12299" width="4.54296875" customWidth="1"/>
    <col min="12300" max="12300" width="5.54296875" customWidth="1"/>
    <col min="12301" max="12304" width="7.1796875" customWidth="1"/>
    <col min="12305" max="12305" width="16.54296875" customWidth="1"/>
    <col min="12306" max="12306" width="21.1796875" customWidth="1"/>
    <col min="12551" max="12551" width="12.81640625" customWidth="1"/>
    <col min="12552" max="12552" width="16.453125" customWidth="1"/>
    <col min="12553" max="12553" width="5.54296875" customWidth="1"/>
    <col min="12554" max="12555" width="4.54296875" customWidth="1"/>
    <col min="12556" max="12556" width="5.54296875" customWidth="1"/>
    <col min="12557" max="12560" width="7.1796875" customWidth="1"/>
    <col min="12561" max="12561" width="16.54296875" customWidth="1"/>
    <col min="12562" max="12562" width="21.1796875" customWidth="1"/>
    <col min="12807" max="12807" width="12.81640625" customWidth="1"/>
    <col min="12808" max="12808" width="16.453125" customWidth="1"/>
    <col min="12809" max="12809" width="5.54296875" customWidth="1"/>
    <col min="12810" max="12811" width="4.54296875" customWidth="1"/>
    <col min="12812" max="12812" width="5.54296875" customWidth="1"/>
    <col min="12813" max="12816" width="7.1796875" customWidth="1"/>
    <col min="12817" max="12817" width="16.54296875" customWidth="1"/>
    <col min="12818" max="12818" width="21.1796875" customWidth="1"/>
    <col min="13063" max="13063" width="12.81640625" customWidth="1"/>
    <col min="13064" max="13064" width="16.453125" customWidth="1"/>
    <col min="13065" max="13065" width="5.54296875" customWidth="1"/>
    <col min="13066" max="13067" width="4.54296875" customWidth="1"/>
    <col min="13068" max="13068" width="5.54296875" customWidth="1"/>
    <col min="13069" max="13072" width="7.1796875" customWidth="1"/>
    <col min="13073" max="13073" width="16.54296875" customWidth="1"/>
    <col min="13074" max="13074" width="21.1796875" customWidth="1"/>
    <col min="13319" max="13319" width="12.81640625" customWidth="1"/>
    <col min="13320" max="13320" width="16.453125" customWidth="1"/>
    <col min="13321" max="13321" width="5.54296875" customWidth="1"/>
    <col min="13322" max="13323" width="4.54296875" customWidth="1"/>
    <col min="13324" max="13324" width="5.54296875" customWidth="1"/>
    <col min="13325" max="13328" width="7.1796875" customWidth="1"/>
    <col min="13329" max="13329" width="16.54296875" customWidth="1"/>
    <col min="13330" max="13330" width="21.1796875" customWidth="1"/>
    <col min="13575" max="13575" width="12.81640625" customWidth="1"/>
    <col min="13576" max="13576" width="16.453125" customWidth="1"/>
    <col min="13577" max="13577" width="5.54296875" customWidth="1"/>
    <col min="13578" max="13579" width="4.54296875" customWidth="1"/>
    <col min="13580" max="13580" width="5.54296875" customWidth="1"/>
    <col min="13581" max="13584" width="7.1796875" customWidth="1"/>
    <col min="13585" max="13585" width="16.54296875" customWidth="1"/>
    <col min="13586" max="13586" width="21.1796875" customWidth="1"/>
    <col min="13831" max="13831" width="12.81640625" customWidth="1"/>
    <col min="13832" max="13832" width="16.453125" customWidth="1"/>
    <col min="13833" max="13833" width="5.54296875" customWidth="1"/>
    <col min="13834" max="13835" width="4.54296875" customWidth="1"/>
    <col min="13836" max="13836" width="5.54296875" customWidth="1"/>
    <col min="13837" max="13840" width="7.1796875" customWidth="1"/>
    <col min="13841" max="13841" width="16.54296875" customWidth="1"/>
    <col min="13842" max="13842" width="21.1796875" customWidth="1"/>
    <col min="14087" max="14087" width="12.81640625" customWidth="1"/>
    <col min="14088" max="14088" width="16.453125" customWidth="1"/>
    <col min="14089" max="14089" width="5.54296875" customWidth="1"/>
    <col min="14090" max="14091" width="4.54296875" customWidth="1"/>
    <col min="14092" max="14092" width="5.54296875" customWidth="1"/>
    <col min="14093" max="14096" width="7.1796875" customWidth="1"/>
    <col min="14097" max="14097" width="16.54296875" customWidth="1"/>
    <col min="14098" max="14098" width="21.1796875" customWidth="1"/>
    <col min="14343" max="14343" width="12.81640625" customWidth="1"/>
    <col min="14344" max="14344" width="16.453125" customWidth="1"/>
    <col min="14345" max="14345" width="5.54296875" customWidth="1"/>
    <col min="14346" max="14347" width="4.54296875" customWidth="1"/>
    <col min="14348" max="14348" width="5.54296875" customWidth="1"/>
    <col min="14349" max="14352" width="7.1796875" customWidth="1"/>
    <col min="14353" max="14353" width="16.54296875" customWidth="1"/>
    <col min="14354" max="14354" width="21.1796875" customWidth="1"/>
    <col min="14599" max="14599" width="12.81640625" customWidth="1"/>
    <col min="14600" max="14600" width="16.453125" customWidth="1"/>
    <col min="14601" max="14601" width="5.54296875" customWidth="1"/>
    <col min="14602" max="14603" width="4.54296875" customWidth="1"/>
    <col min="14604" max="14604" width="5.54296875" customWidth="1"/>
    <col min="14605" max="14608" width="7.1796875" customWidth="1"/>
    <col min="14609" max="14609" width="16.54296875" customWidth="1"/>
    <col min="14610" max="14610" width="21.1796875" customWidth="1"/>
    <col min="14855" max="14855" width="12.81640625" customWidth="1"/>
    <col min="14856" max="14856" width="16.453125" customWidth="1"/>
    <col min="14857" max="14857" width="5.54296875" customWidth="1"/>
    <col min="14858" max="14859" width="4.54296875" customWidth="1"/>
    <col min="14860" max="14860" width="5.54296875" customWidth="1"/>
    <col min="14861" max="14864" width="7.1796875" customWidth="1"/>
    <col min="14865" max="14865" width="16.54296875" customWidth="1"/>
    <col min="14866" max="14866" width="21.1796875" customWidth="1"/>
    <col min="15111" max="15111" width="12.81640625" customWidth="1"/>
    <col min="15112" max="15112" width="16.453125" customWidth="1"/>
    <col min="15113" max="15113" width="5.54296875" customWidth="1"/>
    <col min="15114" max="15115" width="4.54296875" customWidth="1"/>
    <col min="15116" max="15116" width="5.54296875" customWidth="1"/>
    <col min="15117" max="15120" width="7.1796875" customWidth="1"/>
    <col min="15121" max="15121" width="16.54296875" customWidth="1"/>
    <col min="15122" max="15122" width="21.1796875" customWidth="1"/>
    <col min="15367" max="15367" width="12.81640625" customWidth="1"/>
    <col min="15368" max="15368" width="16.453125" customWidth="1"/>
    <col min="15369" max="15369" width="5.54296875" customWidth="1"/>
    <col min="15370" max="15371" width="4.54296875" customWidth="1"/>
    <col min="15372" max="15372" width="5.54296875" customWidth="1"/>
    <col min="15373" max="15376" width="7.1796875" customWidth="1"/>
    <col min="15377" max="15377" width="16.54296875" customWidth="1"/>
    <col min="15378" max="15378" width="21.1796875" customWidth="1"/>
    <col min="15623" max="15623" width="12.81640625" customWidth="1"/>
    <col min="15624" max="15624" width="16.453125" customWidth="1"/>
    <col min="15625" max="15625" width="5.54296875" customWidth="1"/>
    <col min="15626" max="15627" width="4.54296875" customWidth="1"/>
    <col min="15628" max="15628" width="5.54296875" customWidth="1"/>
    <col min="15629" max="15632" width="7.1796875" customWidth="1"/>
    <col min="15633" max="15633" width="16.54296875" customWidth="1"/>
    <col min="15634" max="15634" width="21.1796875" customWidth="1"/>
    <col min="15879" max="15879" width="12.81640625" customWidth="1"/>
    <col min="15880" max="15880" width="16.453125" customWidth="1"/>
    <col min="15881" max="15881" width="5.54296875" customWidth="1"/>
    <col min="15882" max="15883" width="4.54296875" customWidth="1"/>
    <col min="15884" max="15884" width="5.54296875" customWidth="1"/>
    <col min="15885" max="15888" width="7.1796875" customWidth="1"/>
    <col min="15889" max="15889" width="16.54296875" customWidth="1"/>
    <col min="15890" max="15890" width="21.1796875" customWidth="1"/>
    <col min="16135" max="16135" width="12.81640625" customWidth="1"/>
    <col min="16136" max="16136" width="16.453125" customWidth="1"/>
    <col min="16137" max="16137" width="5.54296875" customWidth="1"/>
    <col min="16138" max="16139" width="4.54296875" customWidth="1"/>
    <col min="16140" max="16140" width="5.54296875" customWidth="1"/>
    <col min="16141" max="16144" width="7.1796875" customWidth="1"/>
    <col min="16145" max="16145" width="16.54296875" customWidth="1"/>
    <col min="16146" max="16146" width="21.1796875" customWidth="1"/>
  </cols>
  <sheetData>
    <row r="1" spans="1:22" ht="20.149999999999999" customHeight="1" x14ac:dyDescent="0.35">
      <c r="A1" s="112" t="s">
        <v>390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22" ht="15.75" customHeight="1" x14ac:dyDescent="0.35">
      <c r="A2" s="64" t="s">
        <v>643</v>
      </c>
      <c r="B2" s="65"/>
      <c r="C2" s="65"/>
      <c r="D2" s="65"/>
      <c r="E2" s="65"/>
      <c r="F2" s="65"/>
      <c r="G2" s="90"/>
      <c r="H2" s="65"/>
      <c r="I2" s="65"/>
      <c r="J2" s="65"/>
      <c r="K2" s="65"/>
      <c r="L2" s="90"/>
      <c r="M2" s="79"/>
      <c r="N2" s="79"/>
      <c r="O2" s="79"/>
      <c r="P2" s="79"/>
      <c r="Q2" s="79"/>
      <c r="R2" s="65"/>
    </row>
    <row r="3" spans="1:22" ht="62.25" customHeight="1" x14ac:dyDescent="0.35">
      <c r="A3" s="205" t="s">
        <v>117</v>
      </c>
      <c r="B3" s="66" t="s">
        <v>115</v>
      </c>
      <c r="C3" s="206" t="s">
        <v>391</v>
      </c>
      <c r="D3" s="207"/>
      <c r="E3" s="207"/>
      <c r="F3" s="208"/>
      <c r="G3" s="200" t="s">
        <v>642</v>
      </c>
      <c r="H3" s="200" t="s">
        <v>392</v>
      </c>
      <c r="I3" s="197" t="s">
        <v>439</v>
      </c>
      <c r="J3" s="198"/>
      <c r="K3" s="199"/>
      <c r="L3" s="200" t="s">
        <v>673</v>
      </c>
      <c r="M3" s="200" t="s">
        <v>517</v>
      </c>
      <c r="N3" s="197" t="s">
        <v>516</v>
      </c>
      <c r="O3" s="198"/>
      <c r="P3" s="199"/>
      <c r="Q3" s="200" t="s">
        <v>674</v>
      </c>
      <c r="R3" s="188" t="s">
        <v>171</v>
      </c>
    </row>
    <row r="4" spans="1:22" ht="30.75" customHeight="1" x14ac:dyDescent="0.35">
      <c r="A4" s="205"/>
      <c r="B4" s="67" t="s">
        <v>236</v>
      </c>
      <c r="C4" s="188" t="s">
        <v>102</v>
      </c>
      <c r="D4" s="191" t="s">
        <v>104</v>
      </c>
      <c r="E4" s="191" t="s">
        <v>105</v>
      </c>
      <c r="F4" s="192" t="s">
        <v>119</v>
      </c>
      <c r="G4" s="201"/>
      <c r="H4" s="201"/>
      <c r="I4" s="185" t="s">
        <v>518</v>
      </c>
      <c r="J4" s="174" t="s">
        <v>349</v>
      </c>
      <c r="K4" s="195" t="s">
        <v>437</v>
      </c>
      <c r="L4" s="201"/>
      <c r="M4" s="201"/>
      <c r="N4" s="203" t="s">
        <v>518</v>
      </c>
      <c r="O4" s="203" t="s">
        <v>349</v>
      </c>
      <c r="P4" s="203" t="s">
        <v>437</v>
      </c>
      <c r="Q4" s="201"/>
      <c r="R4" s="189"/>
    </row>
    <row r="5" spans="1:22" ht="30" customHeight="1" x14ac:dyDescent="0.35">
      <c r="A5" s="205"/>
      <c r="B5" s="67" t="s">
        <v>237</v>
      </c>
      <c r="C5" s="189"/>
      <c r="D5" s="189"/>
      <c r="E5" s="189"/>
      <c r="F5" s="193"/>
      <c r="G5" s="201"/>
      <c r="H5" s="201"/>
      <c r="I5" s="186"/>
      <c r="J5" s="175"/>
      <c r="K5" s="196"/>
      <c r="L5" s="201"/>
      <c r="M5" s="201"/>
      <c r="N5" s="203"/>
      <c r="O5" s="203"/>
      <c r="P5" s="203"/>
      <c r="Q5" s="201"/>
      <c r="R5" s="189"/>
    </row>
    <row r="6" spans="1:22" ht="44.25" customHeight="1" x14ac:dyDescent="0.35">
      <c r="A6" s="205"/>
      <c r="B6" s="67" t="s">
        <v>239</v>
      </c>
      <c r="C6" s="190"/>
      <c r="D6" s="190"/>
      <c r="E6" s="190"/>
      <c r="F6" s="194"/>
      <c r="G6" s="202"/>
      <c r="H6" s="202"/>
      <c r="I6" s="187"/>
      <c r="J6" s="159"/>
      <c r="K6" s="196"/>
      <c r="L6" s="202"/>
      <c r="M6" s="202"/>
      <c r="N6" s="204"/>
      <c r="O6" s="204"/>
      <c r="P6" s="204"/>
      <c r="Q6" s="202"/>
      <c r="R6" s="190"/>
    </row>
    <row r="7" spans="1:22" ht="16" customHeight="1" x14ac:dyDescent="0.35">
      <c r="A7" s="68" t="s">
        <v>7</v>
      </c>
      <c r="B7" s="69"/>
      <c r="C7" s="69"/>
      <c r="D7" s="69"/>
      <c r="E7" s="69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69"/>
    </row>
    <row r="8" spans="1:22" ht="16" customHeight="1" x14ac:dyDescent="0.35">
      <c r="A8" s="13" t="s">
        <v>8</v>
      </c>
      <c r="B8" s="26" t="str">
        <f>IF(C8=2,$B$4,IF(C8=1,$B$5,$B$6))</f>
        <v>Да, размещается по результатам большей части (не менее 50%) плановых контрольных мероприятий</v>
      </c>
      <c r="C8" s="97">
        <f>IF(G8=100,2,IF(G8&gt;=50,1,0))</f>
        <v>1</v>
      </c>
      <c r="D8" s="97"/>
      <c r="E8" s="97"/>
      <c r="F8" s="95">
        <f>C8*(1-D8)*(1-E8)</f>
        <v>1</v>
      </c>
      <c r="G8" s="16">
        <f>(J8+O8)/(I8+N8)*100</f>
        <v>91.666666666666657</v>
      </c>
      <c r="H8" s="60" t="s">
        <v>350</v>
      </c>
      <c r="I8" s="97">
        <v>3</v>
      </c>
      <c r="J8" s="97">
        <v>3</v>
      </c>
      <c r="K8" s="16">
        <f>J8/I8*100</f>
        <v>100</v>
      </c>
      <c r="L8" s="13"/>
      <c r="M8" s="60" t="s">
        <v>350</v>
      </c>
      <c r="N8" s="61">
        <v>9</v>
      </c>
      <c r="O8" s="61">
        <v>8</v>
      </c>
      <c r="P8" s="16">
        <f t="shared" ref="P8:P23" si="0">O8/N8*100</f>
        <v>88.888888888888886</v>
      </c>
      <c r="Q8" s="39" t="s">
        <v>585</v>
      </c>
      <c r="R8" s="12" t="s">
        <v>172</v>
      </c>
    </row>
    <row r="9" spans="1:22" ht="16" customHeight="1" x14ac:dyDescent="0.35">
      <c r="A9" s="13" t="s">
        <v>9</v>
      </c>
      <c r="B9" s="26" t="str">
        <f t="shared" ref="B9:B72" si="1">IF(C9=2,$B$4,IF(C9=1,$B$5,$B$6))</f>
        <v>Да, размещается по результатам всех (100%) плановых контрольных мероприятий</v>
      </c>
      <c r="C9" s="97">
        <f t="shared" ref="C9:C72" si="2">IF(G9=100,2,IF(G9&gt;=50,1,0))</f>
        <v>2</v>
      </c>
      <c r="D9" s="97"/>
      <c r="E9" s="97"/>
      <c r="F9" s="95">
        <f t="shared" ref="F9:F72" si="3">C9*(1-D9)*(1-E9)</f>
        <v>2</v>
      </c>
      <c r="G9" s="16">
        <f t="shared" ref="G9:G72" si="4">(J9+O9)/(I9+N9)*100</f>
        <v>100</v>
      </c>
      <c r="H9" s="60" t="s">
        <v>350</v>
      </c>
      <c r="I9" s="97">
        <v>18</v>
      </c>
      <c r="J9" s="97">
        <v>18</v>
      </c>
      <c r="K9" s="16">
        <f t="shared" ref="K9:K72" si="5">J9/I9*100</f>
        <v>100</v>
      </c>
      <c r="L9" s="13"/>
      <c r="M9" s="60" t="s">
        <v>350</v>
      </c>
      <c r="N9" s="61">
        <v>14</v>
      </c>
      <c r="O9" s="61">
        <v>14</v>
      </c>
      <c r="P9" s="16">
        <f t="shared" si="0"/>
        <v>100</v>
      </c>
      <c r="Q9" s="39"/>
      <c r="R9" s="15" t="s">
        <v>351</v>
      </c>
    </row>
    <row r="10" spans="1:22" ht="16" customHeight="1" x14ac:dyDescent="0.35">
      <c r="A10" s="13" t="s">
        <v>10</v>
      </c>
      <c r="B10" s="26" t="str">
        <f t="shared" si="1"/>
        <v>Да, размещается по результатам большей части (не менее 50%) плановых контрольных мероприятий</v>
      </c>
      <c r="C10" s="97">
        <f t="shared" si="2"/>
        <v>1</v>
      </c>
      <c r="D10" s="97"/>
      <c r="E10" s="97"/>
      <c r="F10" s="95">
        <f t="shared" si="3"/>
        <v>1</v>
      </c>
      <c r="G10" s="16">
        <f t="shared" si="4"/>
        <v>60</v>
      </c>
      <c r="H10" s="60" t="s">
        <v>350</v>
      </c>
      <c r="I10" s="97">
        <v>16</v>
      </c>
      <c r="J10" s="97">
        <v>10</v>
      </c>
      <c r="K10" s="16">
        <f t="shared" si="5"/>
        <v>62.5</v>
      </c>
      <c r="L10" s="13" t="s">
        <v>441</v>
      </c>
      <c r="M10" s="60" t="s">
        <v>350</v>
      </c>
      <c r="N10" s="61">
        <v>4</v>
      </c>
      <c r="O10" s="61">
        <v>2</v>
      </c>
      <c r="P10" s="16">
        <f t="shared" si="0"/>
        <v>50</v>
      </c>
      <c r="Q10" s="39" t="s">
        <v>587</v>
      </c>
      <c r="R10" s="15" t="s">
        <v>352</v>
      </c>
    </row>
    <row r="11" spans="1:22" ht="16" customHeight="1" x14ac:dyDescent="0.35">
      <c r="A11" s="13" t="s">
        <v>11</v>
      </c>
      <c r="B11" s="26" t="str">
        <f t="shared" si="1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11" s="97">
        <f t="shared" si="2"/>
        <v>0</v>
      </c>
      <c r="D11" s="97"/>
      <c r="E11" s="97"/>
      <c r="F11" s="95">
        <f t="shared" si="3"/>
        <v>0</v>
      </c>
      <c r="G11" s="16">
        <f t="shared" si="4"/>
        <v>37.254901960784316</v>
      </c>
      <c r="H11" s="60" t="s">
        <v>350</v>
      </c>
      <c r="I11" s="97">
        <v>30</v>
      </c>
      <c r="J11" s="97">
        <v>16</v>
      </c>
      <c r="K11" s="16">
        <f t="shared" si="5"/>
        <v>53.333333333333336</v>
      </c>
      <c r="L11" s="13" t="s">
        <v>442</v>
      </c>
      <c r="M11" s="60" t="s">
        <v>350</v>
      </c>
      <c r="N11" s="61">
        <v>21</v>
      </c>
      <c r="O11" s="61">
        <v>3</v>
      </c>
      <c r="P11" s="16">
        <f t="shared" si="0"/>
        <v>14.285714285714285</v>
      </c>
      <c r="Q11" s="39" t="s">
        <v>634</v>
      </c>
      <c r="R11" s="15" t="s">
        <v>393</v>
      </c>
      <c r="S11" s="51"/>
    </row>
    <row r="12" spans="1:22" ht="16" customHeight="1" x14ac:dyDescent="0.35">
      <c r="A12" s="13" t="s">
        <v>12</v>
      </c>
      <c r="B12" s="26" t="str">
        <f t="shared" si="1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12" s="97">
        <f t="shared" si="2"/>
        <v>0</v>
      </c>
      <c r="D12" s="97"/>
      <c r="E12" s="97"/>
      <c r="F12" s="95">
        <f t="shared" si="3"/>
        <v>0</v>
      </c>
      <c r="G12" s="16">
        <f t="shared" si="4"/>
        <v>0</v>
      </c>
      <c r="H12" s="60" t="s">
        <v>350</v>
      </c>
      <c r="I12" s="97">
        <v>4</v>
      </c>
      <c r="J12" s="97">
        <v>0</v>
      </c>
      <c r="K12" s="16">
        <f t="shared" si="5"/>
        <v>0</v>
      </c>
      <c r="L12" s="13"/>
      <c r="M12" s="60" t="s">
        <v>350</v>
      </c>
      <c r="N12" s="61">
        <v>3</v>
      </c>
      <c r="O12" s="61">
        <v>0</v>
      </c>
      <c r="P12" s="16">
        <f t="shared" si="0"/>
        <v>0</v>
      </c>
      <c r="Q12" s="39"/>
      <c r="R12" s="57" t="s">
        <v>443</v>
      </c>
    </row>
    <row r="13" spans="1:22" ht="16" customHeight="1" x14ac:dyDescent="0.35">
      <c r="A13" s="13" t="s">
        <v>13</v>
      </c>
      <c r="B13" s="26" t="str">
        <f t="shared" si="1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13" s="97">
        <f t="shared" si="2"/>
        <v>0</v>
      </c>
      <c r="D13" s="97">
        <v>0.5</v>
      </c>
      <c r="E13" s="97"/>
      <c r="F13" s="95">
        <f t="shared" si="3"/>
        <v>0</v>
      </c>
      <c r="G13" s="16">
        <f t="shared" si="4"/>
        <v>0</v>
      </c>
      <c r="H13" s="60" t="s">
        <v>350</v>
      </c>
      <c r="I13" s="97">
        <v>26</v>
      </c>
      <c r="J13" s="97">
        <v>0</v>
      </c>
      <c r="K13" s="16">
        <f t="shared" si="5"/>
        <v>0</v>
      </c>
      <c r="L13" s="26" t="s">
        <v>444</v>
      </c>
      <c r="M13" s="60" t="s">
        <v>350</v>
      </c>
      <c r="N13" s="61">
        <v>17</v>
      </c>
      <c r="O13" s="61">
        <v>0</v>
      </c>
      <c r="P13" s="16">
        <f t="shared" si="0"/>
        <v>0</v>
      </c>
      <c r="Q13" s="39"/>
      <c r="R13" s="15" t="s">
        <v>353</v>
      </c>
      <c r="U13" s="51"/>
      <c r="V13" s="51"/>
    </row>
    <row r="14" spans="1:22" ht="16" customHeight="1" x14ac:dyDescent="0.35">
      <c r="A14" s="13" t="s">
        <v>14</v>
      </c>
      <c r="B14" s="26" t="str">
        <f t="shared" si="1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14" s="97">
        <f t="shared" si="2"/>
        <v>0</v>
      </c>
      <c r="D14" s="97"/>
      <c r="E14" s="97"/>
      <c r="F14" s="95">
        <f t="shared" si="3"/>
        <v>0</v>
      </c>
      <c r="G14" s="16">
        <f t="shared" si="4"/>
        <v>0</v>
      </c>
      <c r="H14" s="60" t="s">
        <v>350</v>
      </c>
      <c r="I14" s="97">
        <v>8</v>
      </c>
      <c r="J14" s="97">
        <v>0</v>
      </c>
      <c r="K14" s="16">
        <f t="shared" si="5"/>
        <v>0</v>
      </c>
      <c r="L14" s="13"/>
      <c r="M14" s="60" t="s">
        <v>350</v>
      </c>
      <c r="N14" s="61">
        <v>8</v>
      </c>
      <c r="O14" s="61">
        <v>0</v>
      </c>
      <c r="P14" s="16">
        <f t="shared" si="0"/>
        <v>0</v>
      </c>
      <c r="Q14" s="39"/>
      <c r="R14" s="57" t="s">
        <v>445</v>
      </c>
    </row>
    <row r="15" spans="1:22" ht="16" customHeight="1" x14ac:dyDescent="0.35">
      <c r="A15" s="13" t="s">
        <v>15</v>
      </c>
      <c r="B15" s="26" t="str">
        <f t="shared" si="1"/>
        <v>Да, размещается по результатам большей части (не менее 50%) плановых контрольных мероприятий</v>
      </c>
      <c r="C15" s="97">
        <f t="shared" si="2"/>
        <v>1</v>
      </c>
      <c r="D15" s="97">
        <v>0.5</v>
      </c>
      <c r="E15" s="97"/>
      <c r="F15" s="95">
        <f t="shared" si="3"/>
        <v>0.5</v>
      </c>
      <c r="G15" s="16">
        <f t="shared" si="4"/>
        <v>70</v>
      </c>
      <c r="H15" s="60" t="s">
        <v>350</v>
      </c>
      <c r="I15" s="97">
        <v>22</v>
      </c>
      <c r="J15" s="97">
        <v>15</v>
      </c>
      <c r="K15" s="16">
        <f t="shared" si="5"/>
        <v>68.181818181818173</v>
      </c>
      <c r="L15" s="13" t="s">
        <v>447</v>
      </c>
      <c r="M15" s="60" t="s">
        <v>350</v>
      </c>
      <c r="N15" s="61">
        <v>8</v>
      </c>
      <c r="O15" s="61">
        <v>6</v>
      </c>
      <c r="P15" s="16">
        <f t="shared" si="0"/>
        <v>75</v>
      </c>
      <c r="Q15" s="39" t="s">
        <v>588</v>
      </c>
      <c r="R15" s="15" t="s">
        <v>394</v>
      </c>
    </row>
    <row r="16" spans="1:22" ht="16" customHeight="1" x14ac:dyDescent="0.35">
      <c r="A16" s="13" t="s">
        <v>16</v>
      </c>
      <c r="B16" s="26" t="str">
        <f t="shared" si="1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16" s="97">
        <f t="shared" si="2"/>
        <v>0</v>
      </c>
      <c r="D16" s="97"/>
      <c r="E16" s="97"/>
      <c r="F16" s="95">
        <f t="shared" si="3"/>
        <v>0</v>
      </c>
      <c r="G16" s="16">
        <f t="shared" si="4"/>
        <v>0</v>
      </c>
      <c r="H16" s="60" t="s">
        <v>350</v>
      </c>
      <c r="I16" s="97">
        <v>10</v>
      </c>
      <c r="J16" s="97">
        <v>0</v>
      </c>
      <c r="K16" s="16">
        <f t="shared" si="5"/>
        <v>0</v>
      </c>
      <c r="L16" s="13"/>
      <c r="M16" s="60" t="s">
        <v>350</v>
      </c>
      <c r="N16" s="61">
        <v>9</v>
      </c>
      <c r="O16" s="61">
        <v>0</v>
      </c>
      <c r="P16" s="16">
        <f t="shared" si="0"/>
        <v>0</v>
      </c>
      <c r="Q16" s="39"/>
      <c r="R16" s="15" t="s">
        <v>395</v>
      </c>
    </row>
    <row r="17" spans="1:21" ht="16" customHeight="1" x14ac:dyDescent="0.35">
      <c r="A17" s="13" t="s">
        <v>17</v>
      </c>
      <c r="B17" s="26" t="str">
        <f t="shared" si="1"/>
        <v>Да, размещается по результатам всех (100%) плановых контрольных мероприятий</v>
      </c>
      <c r="C17" s="97">
        <f t="shared" si="2"/>
        <v>2</v>
      </c>
      <c r="D17" s="97"/>
      <c r="E17" s="97"/>
      <c r="F17" s="95">
        <f t="shared" si="3"/>
        <v>2</v>
      </c>
      <c r="G17" s="16">
        <f t="shared" si="4"/>
        <v>100</v>
      </c>
      <c r="H17" s="60" t="s">
        <v>350</v>
      </c>
      <c r="I17" s="97">
        <v>11</v>
      </c>
      <c r="J17" s="97">
        <v>11</v>
      </c>
      <c r="K17" s="16">
        <f t="shared" si="5"/>
        <v>100</v>
      </c>
      <c r="L17" s="13"/>
      <c r="M17" s="60" t="s">
        <v>350</v>
      </c>
      <c r="N17" s="61">
        <v>2</v>
      </c>
      <c r="O17" s="61">
        <v>2</v>
      </c>
      <c r="P17" s="16">
        <f t="shared" si="0"/>
        <v>100</v>
      </c>
      <c r="Q17" s="39"/>
      <c r="R17" s="15" t="s">
        <v>354</v>
      </c>
    </row>
    <row r="18" spans="1:21" ht="16" customHeight="1" x14ac:dyDescent="0.35">
      <c r="A18" s="13" t="s">
        <v>18</v>
      </c>
      <c r="B18" s="26" t="str">
        <f t="shared" si="1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18" s="97">
        <f t="shared" si="2"/>
        <v>0</v>
      </c>
      <c r="D18" s="97"/>
      <c r="E18" s="97"/>
      <c r="F18" s="95">
        <f t="shared" si="3"/>
        <v>0</v>
      </c>
      <c r="G18" s="16">
        <f t="shared" si="4"/>
        <v>0</v>
      </c>
      <c r="H18" s="60" t="s">
        <v>350</v>
      </c>
      <c r="I18" s="97">
        <v>14</v>
      </c>
      <c r="J18" s="97">
        <v>0</v>
      </c>
      <c r="K18" s="16">
        <f t="shared" si="5"/>
        <v>0</v>
      </c>
      <c r="L18" s="13"/>
      <c r="M18" s="60" t="s">
        <v>350</v>
      </c>
      <c r="N18" s="61">
        <v>12</v>
      </c>
      <c r="O18" s="61">
        <v>0</v>
      </c>
      <c r="P18" s="16">
        <f t="shared" si="0"/>
        <v>0</v>
      </c>
      <c r="Q18" s="39"/>
      <c r="R18" s="15" t="s">
        <v>355</v>
      </c>
    </row>
    <row r="19" spans="1:21" ht="16" customHeight="1" x14ac:dyDescent="0.35">
      <c r="A19" s="13" t="s">
        <v>19</v>
      </c>
      <c r="B19" s="26" t="str">
        <f t="shared" si="1"/>
        <v>Да, размещается по результатам всех (100%) плановых контрольных мероприятий</v>
      </c>
      <c r="C19" s="97">
        <f t="shared" si="2"/>
        <v>2</v>
      </c>
      <c r="D19" s="97"/>
      <c r="E19" s="97"/>
      <c r="F19" s="95">
        <f t="shared" si="3"/>
        <v>2</v>
      </c>
      <c r="G19" s="16">
        <f t="shared" si="4"/>
        <v>100</v>
      </c>
      <c r="H19" s="60" t="s">
        <v>350</v>
      </c>
      <c r="I19" s="97">
        <v>6</v>
      </c>
      <c r="J19" s="97">
        <v>6</v>
      </c>
      <c r="K19" s="16">
        <f t="shared" si="5"/>
        <v>100</v>
      </c>
      <c r="L19" s="26" t="s">
        <v>449</v>
      </c>
      <c r="M19" s="60" t="s">
        <v>350</v>
      </c>
      <c r="N19" s="61">
        <v>8</v>
      </c>
      <c r="O19" s="61">
        <v>8</v>
      </c>
      <c r="P19" s="16">
        <f t="shared" si="0"/>
        <v>100</v>
      </c>
      <c r="Q19" s="39"/>
      <c r="R19" s="15" t="s">
        <v>396</v>
      </c>
      <c r="U19" s="74"/>
    </row>
    <row r="20" spans="1:21" ht="16" customHeight="1" x14ac:dyDescent="0.35">
      <c r="A20" s="13" t="s">
        <v>20</v>
      </c>
      <c r="B20" s="26" t="str">
        <f t="shared" si="1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20" s="97">
        <f t="shared" si="2"/>
        <v>0</v>
      </c>
      <c r="D20" s="97"/>
      <c r="E20" s="97"/>
      <c r="F20" s="95">
        <f t="shared" si="3"/>
        <v>0</v>
      </c>
      <c r="G20" s="16">
        <f t="shared" si="4"/>
        <v>0</v>
      </c>
      <c r="H20" s="60" t="s">
        <v>350</v>
      </c>
      <c r="I20" s="97">
        <v>7</v>
      </c>
      <c r="J20" s="97">
        <v>0</v>
      </c>
      <c r="K20" s="16">
        <f t="shared" si="5"/>
        <v>0</v>
      </c>
      <c r="L20" s="13"/>
      <c r="M20" s="60" t="s">
        <v>350</v>
      </c>
      <c r="N20" s="61">
        <v>5</v>
      </c>
      <c r="O20" s="61">
        <v>0</v>
      </c>
      <c r="P20" s="16">
        <f t="shared" si="0"/>
        <v>0</v>
      </c>
      <c r="Q20" s="39"/>
      <c r="R20" s="15" t="s">
        <v>397</v>
      </c>
    </row>
    <row r="21" spans="1:21" ht="16" customHeight="1" x14ac:dyDescent="0.35">
      <c r="A21" s="13" t="s">
        <v>21</v>
      </c>
      <c r="B21" s="26" t="str">
        <f t="shared" si="1"/>
        <v>Да, размещается по результатам всех (100%) плановых контрольных мероприятий</v>
      </c>
      <c r="C21" s="97">
        <f t="shared" si="2"/>
        <v>2</v>
      </c>
      <c r="D21" s="97"/>
      <c r="E21" s="97"/>
      <c r="F21" s="95">
        <f t="shared" si="3"/>
        <v>2</v>
      </c>
      <c r="G21" s="16">
        <f t="shared" si="4"/>
        <v>100</v>
      </c>
      <c r="H21" s="60" t="s">
        <v>350</v>
      </c>
      <c r="I21" s="97">
        <v>7</v>
      </c>
      <c r="J21" s="97">
        <v>7</v>
      </c>
      <c r="K21" s="16">
        <f t="shared" si="5"/>
        <v>100</v>
      </c>
      <c r="L21" s="13"/>
      <c r="M21" s="60" t="s">
        <v>350</v>
      </c>
      <c r="N21" s="61">
        <v>2</v>
      </c>
      <c r="O21" s="61">
        <v>2</v>
      </c>
      <c r="P21" s="16">
        <f t="shared" si="0"/>
        <v>100</v>
      </c>
      <c r="Q21" s="39"/>
      <c r="R21" s="15" t="s">
        <v>398</v>
      </c>
    </row>
    <row r="22" spans="1:21" ht="16" customHeight="1" x14ac:dyDescent="0.35">
      <c r="A22" s="13" t="s">
        <v>22</v>
      </c>
      <c r="B22" s="26" t="str">
        <f t="shared" si="1"/>
        <v>Да, размещается по результатам большей части (не менее 50%) плановых контрольных мероприятий</v>
      </c>
      <c r="C22" s="97">
        <f t="shared" si="2"/>
        <v>1</v>
      </c>
      <c r="D22" s="97"/>
      <c r="E22" s="97"/>
      <c r="F22" s="95">
        <f t="shared" si="3"/>
        <v>1</v>
      </c>
      <c r="G22" s="16">
        <f t="shared" si="4"/>
        <v>81.818181818181827</v>
      </c>
      <c r="H22" s="60" t="s">
        <v>350</v>
      </c>
      <c r="I22" s="97">
        <v>7</v>
      </c>
      <c r="J22" s="97">
        <v>6</v>
      </c>
      <c r="K22" s="16">
        <f t="shared" si="5"/>
        <v>85.714285714285708</v>
      </c>
      <c r="L22" s="13" t="s">
        <v>451</v>
      </c>
      <c r="M22" s="60" t="s">
        <v>350</v>
      </c>
      <c r="N22" s="61">
        <v>4</v>
      </c>
      <c r="O22" s="61">
        <v>3</v>
      </c>
      <c r="P22" s="16">
        <f t="shared" si="0"/>
        <v>75</v>
      </c>
      <c r="Q22" s="39" t="s">
        <v>669</v>
      </c>
      <c r="R22" s="15" t="s">
        <v>356</v>
      </c>
    </row>
    <row r="23" spans="1:21" ht="16" customHeight="1" x14ac:dyDescent="0.35">
      <c r="A23" s="13" t="s">
        <v>23</v>
      </c>
      <c r="B23" s="26" t="str">
        <f t="shared" si="1"/>
        <v>Да, размещается по результатам большей части (не менее 50%) плановых контрольных мероприятий</v>
      </c>
      <c r="C23" s="97">
        <f t="shared" si="2"/>
        <v>1</v>
      </c>
      <c r="D23" s="97"/>
      <c r="E23" s="97"/>
      <c r="F23" s="95">
        <f t="shared" si="3"/>
        <v>1</v>
      </c>
      <c r="G23" s="16">
        <f t="shared" si="4"/>
        <v>74.074074074074076</v>
      </c>
      <c r="H23" s="60" t="s">
        <v>350</v>
      </c>
      <c r="I23" s="97">
        <v>17</v>
      </c>
      <c r="J23" s="97">
        <v>12</v>
      </c>
      <c r="K23" s="16">
        <f t="shared" si="5"/>
        <v>70.588235294117652</v>
      </c>
      <c r="L23" s="13" t="s">
        <v>452</v>
      </c>
      <c r="M23" s="60" t="s">
        <v>350</v>
      </c>
      <c r="N23" s="61">
        <v>10</v>
      </c>
      <c r="O23" s="61">
        <v>8</v>
      </c>
      <c r="P23" s="16">
        <f t="shared" si="0"/>
        <v>80</v>
      </c>
      <c r="Q23" s="39" t="s">
        <v>589</v>
      </c>
      <c r="R23" s="15" t="s">
        <v>399</v>
      </c>
    </row>
    <row r="24" spans="1:21" ht="16" customHeight="1" x14ac:dyDescent="0.35">
      <c r="A24" s="13" t="s">
        <v>24</v>
      </c>
      <c r="B24" s="26" t="str">
        <f t="shared" si="1"/>
        <v>Да, размещается по результатам всех (100%) плановых контрольных мероприятий</v>
      </c>
      <c r="C24" s="97">
        <f t="shared" si="2"/>
        <v>2</v>
      </c>
      <c r="D24" s="97"/>
      <c r="E24" s="97"/>
      <c r="F24" s="95">
        <f t="shared" si="3"/>
        <v>2</v>
      </c>
      <c r="G24" s="16">
        <f t="shared" si="4"/>
        <v>100</v>
      </c>
      <c r="H24" s="60" t="s">
        <v>350</v>
      </c>
      <c r="I24" s="97">
        <v>6</v>
      </c>
      <c r="J24" s="97">
        <v>6</v>
      </c>
      <c r="K24" s="16">
        <f t="shared" si="5"/>
        <v>100</v>
      </c>
      <c r="L24" s="13" t="s">
        <v>453</v>
      </c>
      <c r="M24" s="60" t="s">
        <v>350</v>
      </c>
      <c r="N24" s="61">
        <v>4</v>
      </c>
      <c r="O24" s="61">
        <v>4</v>
      </c>
      <c r="P24" s="16">
        <f t="shared" ref="P24:P87" si="6">O24/N24*100</f>
        <v>100</v>
      </c>
      <c r="Q24" s="39"/>
      <c r="R24" s="15" t="s">
        <v>357</v>
      </c>
    </row>
    <row r="25" spans="1:21" ht="16" customHeight="1" x14ac:dyDescent="0.35">
      <c r="A25" s="13" t="s">
        <v>25</v>
      </c>
      <c r="B25" s="26" t="str">
        <f t="shared" si="1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25" s="97">
        <f t="shared" si="2"/>
        <v>0</v>
      </c>
      <c r="D25" s="97"/>
      <c r="E25" s="97"/>
      <c r="F25" s="95">
        <f t="shared" si="3"/>
        <v>0</v>
      </c>
      <c r="G25" s="16">
        <f t="shared" si="4"/>
        <v>19.230769230769234</v>
      </c>
      <c r="H25" s="60" t="s">
        <v>350</v>
      </c>
      <c r="I25" s="97">
        <v>14</v>
      </c>
      <c r="J25" s="97">
        <v>5</v>
      </c>
      <c r="K25" s="16">
        <f t="shared" si="5"/>
        <v>35.714285714285715</v>
      </c>
      <c r="L25" s="13" t="s">
        <v>454</v>
      </c>
      <c r="M25" s="60" t="s">
        <v>350</v>
      </c>
      <c r="N25" s="61">
        <v>12</v>
      </c>
      <c r="O25" s="61">
        <v>0</v>
      </c>
      <c r="P25" s="16">
        <f t="shared" si="6"/>
        <v>0</v>
      </c>
      <c r="Q25" s="39"/>
      <c r="R25" s="15" t="s">
        <v>358</v>
      </c>
    </row>
    <row r="26" spans="1:21" ht="16" customHeight="1" x14ac:dyDescent="0.35">
      <c r="A26" s="17" t="s">
        <v>26</v>
      </c>
      <c r="B26" s="55"/>
      <c r="C26" s="27"/>
      <c r="D26" s="27"/>
      <c r="E26" s="27"/>
      <c r="F26" s="24"/>
      <c r="G26" s="19"/>
      <c r="H26" s="55"/>
      <c r="I26" s="55"/>
      <c r="J26" s="55"/>
      <c r="K26" s="55"/>
      <c r="L26" s="102"/>
      <c r="M26" s="55"/>
      <c r="N26" s="109"/>
      <c r="O26" s="109"/>
      <c r="P26" s="55"/>
      <c r="Q26" s="102"/>
      <c r="R26" s="27"/>
    </row>
    <row r="27" spans="1:21" ht="16" customHeight="1" x14ac:dyDescent="0.35">
      <c r="A27" s="13" t="s">
        <v>27</v>
      </c>
      <c r="B27" s="26" t="str">
        <f t="shared" si="1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27" s="97">
        <f t="shared" si="2"/>
        <v>0</v>
      </c>
      <c r="D27" s="97"/>
      <c r="E27" s="97"/>
      <c r="F27" s="95">
        <f t="shared" si="3"/>
        <v>0</v>
      </c>
      <c r="G27" s="16">
        <f t="shared" si="4"/>
        <v>0</v>
      </c>
      <c r="H27" s="60" t="s">
        <v>350</v>
      </c>
      <c r="I27" s="97">
        <v>9</v>
      </c>
      <c r="J27" s="97">
        <v>0</v>
      </c>
      <c r="K27" s="16">
        <f t="shared" si="5"/>
        <v>0</v>
      </c>
      <c r="L27" s="13"/>
      <c r="M27" s="60" t="s">
        <v>350</v>
      </c>
      <c r="N27" s="61">
        <v>3</v>
      </c>
      <c r="O27" s="61">
        <v>0</v>
      </c>
      <c r="P27" s="16">
        <f t="shared" si="6"/>
        <v>0</v>
      </c>
      <c r="Q27" s="39"/>
      <c r="R27" s="15" t="s">
        <v>359</v>
      </c>
    </row>
    <row r="28" spans="1:21" ht="16" customHeight="1" x14ac:dyDescent="0.35">
      <c r="A28" s="13" t="s">
        <v>28</v>
      </c>
      <c r="B28" s="26" t="str">
        <f t="shared" si="1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28" s="97">
        <f t="shared" si="2"/>
        <v>0</v>
      </c>
      <c r="D28" s="97"/>
      <c r="E28" s="97"/>
      <c r="F28" s="95">
        <f t="shared" si="3"/>
        <v>0</v>
      </c>
      <c r="G28" s="16">
        <f t="shared" si="4"/>
        <v>0</v>
      </c>
      <c r="H28" s="60" t="s">
        <v>350</v>
      </c>
      <c r="I28" s="97">
        <v>5</v>
      </c>
      <c r="J28" s="97">
        <v>0</v>
      </c>
      <c r="K28" s="16">
        <f t="shared" si="5"/>
        <v>0</v>
      </c>
      <c r="L28" s="13" t="s">
        <v>463</v>
      </c>
      <c r="M28" s="60" t="s">
        <v>350</v>
      </c>
      <c r="N28" s="61">
        <v>5</v>
      </c>
      <c r="O28" s="61">
        <v>0</v>
      </c>
      <c r="P28" s="16">
        <f t="shared" si="6"/>
        <v>0</v>
      </c>
      <c r="Q28" s="39"/>
      <c r="R28" s="15" t="s">
        <v>400</v>
      </c>
    </row>
    <row r="29" spans="1:21" ht="16" customHeight="1" x14ac:dyDescent="0.35">
      <c r="A29" s="13" t="s">
        <v>29</v>
      </c>
      <c r="B29" s="26" t="str">
        <f t="shared" si="1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29" s="97">
        <f>0</f>
        <v>0</v>
      </c>
      <c r="D29" s="97"/>
      <c r="E29" s="97"/>
      <c r="F29" s="95">
        <f t="shared" si="3"/>
        <v>0</v>
      </c>
      <c r="G29" s="111" t="s">
        <v>640</v>
      </c>
      <c r="H29" s="62" t="s">
        <v>459</v>
      </c>
      <c r="I29" s="97" t="s">
        <v>456</v>
      </c>
      <c r="J29" s="97" t="s">
        <v>456</v>
      </c>
      <c r="K29" s="16" t="s">
        <v>456</v>
      </c>
      <c r="L29" s="26" t="s">
        <v>457</v>
      </c>
      <c r="M29" s="60" t="s">
        <v>350</v>
      </c>
      <c r="N29" s="61">
        <v>14</v>
      </c>
      <c r="O29" s="61">
        <v>0</v>
      </c>
      <c r="P29" s="16">
        <f t="shared" si="6"/>
        <v>0</v>
      </c>
      <c r="Q29" s="39"/>
      <c r="R29" s="15" t="s">
        <v>401</v>
      </c>
    </row>
    <row r="30" spans="1:21" ht="16" customHeight="1" x14ac:dyDescent="0.35">
      <c r="A30" s="13" t="s">
        <v>30</v>
      </c>
      <c r="B30" s="26" t="str">
        <f t="shared" si="1"/>
        <v>Да, размещается по результатам всех (100%) плановых контрольных мероприятий</v>
      </c>
      <c r="C30" s="97">
        <f t="shared" si="2"/>
        <v>2</v>
      </c>
      <c r="D30" s="97"/>
      <c r="E30" s="97"/>
      <c r="F30" s="95">
        <f t="shared" si="3"/>
        <v>2</v>
      </c>
      <c r="G30" s="16">
        <f t="shared" si="4"/>
        <v>100</v>
      </c>
      <c r="H30" s="60" t="s">
        <v>350</v>
      </c>
      <c r="I30" s="97">
        <v>16</v>
      </c>
      <c r="J30" s="97">
        <v>16</v>
      </c>
      <c r="K30" s="16">
        <f t="shared" si="5"/>
        <v>100</v>
      </c>
      <c r="L30" s="13" t="s">
        <v>458</v>
      </c>
      <c r="M30" s="60" t="s">
        <v>350</v>
      </c>
      <c r="N30" s="61">
        <v>11</v>
      </c>
      <c r="O30" s="61">
        <v>11</v>
      </c>
      <c r="P30" s="16">
        <f t="shared" si="6"/>
        <v>100</v>
      </c>
      <c r="Q30" s="39"/>
      <c r="R30" s="15" t="s">
        <v>360</v>
      </c>
      <c r="U30" s="51"/>
    </row>
    <row r="31" spans="1:21" ht="16" customHeight="1" x14ac:dyDescent="0.35">
      <c r="A31" s="13" t="s">
        <v>31</v>
      </c>
      <c r="B31" s="26" t="str">
        <f t="shared" si="1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31" s="97">
        <f>0</f>
        <v>0</v>
      </c>
      <c r="D31" s="97"/>
      <c r="E31" s="97"/>
      <c r="F31" s="95">
        <f t="shared" si="3"/>
        <v>0</v>
      </c>
      <c r="G31" s="16" t="s">
        <v>456</v>
      </c>
      <c r="H31" s="62" t="s">
        <v>459</v>
      </c>
      <c r="I31" s="97" t="s">
        <v>456</v>
      </c>
      <c r="J31" s="97" t="s">
        <v>456</v>
      </c>
      <c r="K31" s="16" t="s">
        <v>456</v>
      </c>
      <c r="L31" s="26" t="s">
        <v>491</v>
      </c>
      <c r="M31" s="60" t="s">
        <v>519</v>
      </c>
      <c r="N31" s="61" t="s">
        <v>456</v>
      </c>
      <c r="O31" s="61" t="s">
        <v>456</v>
      </c>
      <c r="P31" s="16" t="s">
        <v>456</v>
      </c>
      <c r="Q31" s="26" t="s">
        <v>590</v>
      </c>
      <c r="R31" s="15" t="s">
        <v>361</v>
      </c>
    </row>
    <row r="32" spans="1:21" ht="16" customHeight="1" x14ac:dyDescent="0.35">
      <c r="A32" s="13" t="s">
        <v>32</v>
      </c>
      <c r="B32" s="26" t="str">
        <f t="shared" si="1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32" s="97">
        <f t="shared" si="2"/>
        <v>0</v>
      </c>
      <c r="D32" s="97"/>
      <c r="E32" s="97"/>
      <c r="F32" s="95">
        <f t="shared" si="3"/>
        <v>0</v>
      </c>
      <c r="G32" s="16">
        <f t="shared" si="4"/>
        <v>0</v>
      </c>
      <c r="H32" s="60" t="s">
        <v>350</v>
      </c>
      <c r="I32" s="97">
        <v>9</v>
      </c>
      <c r="J32" s="97">
        <v>0</v>
      </c>
      <c r="K32" s="16">
        <f t="shared" si="5"/>
        <v>0</v>
      </c>
      <c r="L32" s="13"/>
      <c r="M32" s="60" t="s">
        <v>350</v>
      </c>
      <c r="N32" s="61">
        <v>0</v>
      </c>
      <c r="O32" s="61">
        <v>0</v>
      </c>
      <c r="P32" s="16" t="s">
        <v>456</v>
      </c>
      <c r="Q32" s="39" t="s">
        <v>591</v>
      </c>
      <c r="R32" s="15" t="s">
        <v>461</v>
      </c>
    </row>
    <row r="33" spans="1:21" s="103" customFormat="1" ht="16" customHeight="1" x14ac:dyDescent="0.35">
      <c r="A33" s="13" t="s">
        <v>33</v>
      </c>
      <c r="B33" s="26" t="str">
        <f t="shared" si="1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33" s="97">
        <f t="shared" si="2"/>
        <v>0</v>
      </c>
      <c r="D33" s="97"/>
      <c r="E33" s="97"/>
      <c r="F33" s="95">
        <f t="shared" si="3"/>
        <v>0</v>
      </c>
      <c r="G33" s="16">
        <f t="shared" si="4"/>
        <v>20</v>
      </c>
      <c r="H33" s="60" t="s">
        <v>350</v>
      </c>
      <c r="I33" s="97">
        <v>10</v>
      </c>
      <c r="J33" s="97">
        <v>1</v>
      </c>
      <c r="K33" s="16">
        <f t="shared" si="5"/>
        <v>10</v>
      </c>
      <c r="L33" s="13" t="s">
        <v>670</v>
      </c>
      <c r="M33" s="60" t="s">
        <v>350</v>
      </c>
      <c r="N33" s="61">
        <v>5</v>
      </c>
      <c r="O33" s="61">
        <v>2</v>
      </c>
      <c r="P33" s="16">
        <f t="shared" si="6"/>
        <v>40</v>
      </c>
      <c r="Q33" s="39" t="s">
        <v>592</v>
      </c>
      <c r="R33" s="15" t="s">
        <v>402</v>
      </c>
      <c r="U33" s="74"/>
    </row>
    <row r="34" spans="1:21" s="107" customFormat="1" ht="16" customHeight="1" x14ac:dyDescent="0.35">
      <c r="A34" s="13" t="s">
        <v>34</v>
      </c>
      <c r="B34" s="26" t="str">
        <f t="shared" si="1"/>
        <v>Да, размещается по результатам большей части (не менее 50%) плановых контрольных мероприятий</v>
      </c>
      <c r="C34" s="97">
        <f t="shared" si="2"/>
        <v>1</v>
      </c>
      <c r="D34" s="97">
        <v>0.5</v>
      </c>
      <c r="E34" s="97"/>
      <c r="F34" s="95">
        <f t="shared" si="3"/>
        <v>0.5</v>
      </c>
      <c r="G34" s="16">
        <f t="shared" si="4"/>
        <v>61.53846153846154</v>
      </c>
      <c r="H34" s="60" t="s">
        <v>350</v>
      </c>
      <c r="I34" s="97">
        <v>10</v>
      </c>
      <c r="J34" s="97">
        <v>8</v>
      </c>
      <c r="K34" s="16">
        <f t="shared" si="5"/>
        <v>80</v>
      </c>
      <c r="L34" s="13"/>
      <c r="M34" s="60" t="s">
        <v>350</v>
      </c>
      <c r="N34" s="61">
        <v>3</v>
      </c>
      <c r="O34" s="61">
        <v>0</v>
      </c>
      <c r="P34" s="16">
        <f t="shared" si="6"/>
        <v>0</v>
      </c>
      <c r="Q34" s="80" t="s">
        <v>620</v>
      </c>
      <c r="R34" s="57" t="s">
        <v>621</v>
      </c>
    </row>
    <row r="35" spans="1:21" ht="16" customHeight="1" x14ac:dyDescent="0.35">
      <c r="A35" s="13" t="s">
        <v>35</v>
      </c>
      <c r="B35" s="26" t="str">
        <f t="shared" si="1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35" s="97">
        <f>0</f>
        <v>0</v>
      </c>
      <c r="D35" s="97"/>
      <c r="E35" s="97"/>
      <c r="F35" s="95">
        <f t="shared" si="3"/>
        <v>0</v>
      </c>
      <c r="G35" s="16" t="s">
        <v>456</v>
      </c>
      <c r="H35" s="60" t="s">
        <v>350</v>
      </c>
      <c r="I35" s="97">
        <v>9</v>
      </c>
      <c r="J35" s="97">
        <v>0</v>
      </c>
      <c r="K35" s="16">
        <f t="shared" si="5"/>
        <v>0</v>
      </c>
      <c r="L35" s="13"/>
      <c r="M35" s="60" t="s">
        <v>519</v>
      </c>
      <c r="N35" s="61" t="s">
        <v>456</v>
      </c>
      <c r="O35" s="61" t="s">
        <v>456</v>
      </c>
      <c r="P35" s="16" t="s">
        <v>456</v>
      </c>
      <c r="Q35" s="80" t="s">
        <v>546</v>
      </c>
      <c r="R35" s="15" t="s">
        <v>362</v>
      </c>
    </row>
    <row r="36" spans="1:21" ht="16" customHeight="1" x14ac:dyDescent="0.35">
      <c r="A36" s="13" t="s">
        <v>36</v>
      </c>
      <c r="B36" s="26" t="str">
        <f t="shared" si="1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36" s="97">
        <f t="shared" si="2"/>
        <v>0</v>
      </c>
      <c r="D36" s="97"/>
      <c r="E36" s="97"/>
      <c r="F36" s="95">
        <f t="shared" si="3"/>
        <v>0</v>
      </c>
      <c r="G36" s="16">
        <f t="shared" si="4"/>
        <v>0</v>
      </c>
      <c r="H36" s="60" t="s">
        <v>350</v>
      </c>
      <c r="I36" s="97">
        <v>13</v>
      </c>
      <c r="J36" s="97">
        <v>0</v>
      </c>
      <c r="K36" s="16">
        <f t="shared" si="5"/>
        <v>0</v>
      </c>
      <c r="L36" s="13" t="s">
        <v>464</v>
      </c>
      <c r="M36" s="60" t="s">
        <v>350</v>
      </c>
      <c r="N36" s="61">
        <v>9</v>
      </c>
      <c r="O36" s="61">
        <v>0</v>
      </c>
      <c r="P36" s="16">
        <f t="shared" si="6"/>
        <v>0</v>
      </c>
      <c r="Q36" s="39"/>
      <c r="R36" s="15" t="s">
        <v>404</v>
      </c>
      <c r="U36" s="74"/>
    </row>
    <row r="37" spans="1:21" ht="16" customHeight="1" x14ac:dyDescent="0.35">
      <c r="A37" s="13" t="s">
        <v>37</v>
      </c>
      <c r="B37" s="26" t="str">
        <f t="shared" si="1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37" s="97">
        <f t="shared" si="2"/>
        <v>0</v>
      </c>
      <c r="D37" s="97"/>
      <c r="E37" s="97"/>
      <c r="F37" s="95">
        <f t="shared" si="3"/>
        <v>0</v>
      </c>
      <c r="G37" s="16">
        <f t="shared" si="4"/>
        <v>0</v>
      </c>
      <c r="H37" s="60" t="s">
        <v>350</v>
      </c>
      <c r="I37" s="97">
        <v>6</v>
      </c>
      <c r="J37" s="97">
        <v>0</v>
      </c>
      <c r="K37" s="16">
        <f t="shared" si="5"/>
        <v>0</v>
      </c>
      <c r="L37" s="13"/>
      <c r="M37" s="60" t="s">
        <v>350</v>
      </c>
      <c r="N37" s="61">
        <v>5</v>
      </c>
      <c r="O37" s="61">
        <v>0</v>
      </c>
      <c r="P37" s="16">
        <f t="shared" si="6"/>
        <v>0</v>
      </c>
      <c r="Q37" s="39"/>
      <c r="R37" s="15" t="s">
        <v>364</v>
      </c>
    </row>
    <row r="38" spans="1:21" ht="16" customHeight="1" x14ac:dyDescent="0.35">
      <c r="A38" s="17" t="s">
        <v>38</v>
      </c>
      <c r="B38" s="55"/>
      <c r="C38" s="27"/>
      <c r="D38" s="27"/>
      <c r="E38" s="27"/>
      <c r="F38" s="24"/>
      <c r="G38" s="19"/>
      <c r="H38" s="55"/>
      <c r="I38" s="55"/>
      <c r="J38" s="55"/>
      <c r="K38" s="55"/>
      <c r="L38" s="55"/>
      <c r="M38" s="55"/>
      <c r="N38" s="109"/>
      <c r="O38" s="109"/>
      <c r="P38" s="55"/>
      <c r="Q38" s="102"/>
      <c r="R38" s="27"/>
    </row>
    <row r="39" spans="1:21" ht="16" customHeight="1" x14ac:dyDescent="0.35">
      <c r="A39" s="13" t="s">
        <v>39</v>
      </c>
      <c r="B39" s="26" t="str">
        <f t="shared" si="1"/>
        <v>Да, размещается по результатам всех (100%) плановых контрольных мероприятий</v>
      </c>
      <c r="C39" s="97">
        <f t="shared" si="2"/>
        <v>2</v>
      </c>
      <c r="D39" s="97"/>
      <c r="E39" s="97"/>
      <c r="F39" s="95">
        <f t="shared" si="3"/>
        <v>2</v>
      </c>
      <c r="G39" s="16">
        <f t="shared" si="4"/>
        <v>100</v>
      </c>
      <c r="H39" s="60" t="s">
        <v>350</v>
      </c>
      <c r="I39" s="97">
        <v>4</v>
      </c>
      <c r="J39" s="97">
        <v>4</v>
      </c>
      <c r="K39" s="16">
        <f t="shared" si="5"/>
        <v>100</v>
      </c>
      <c r="L39" s="13"/>
      <c r="M39" s="60" t="s">
        <v>350</v>
      </c>
      <c r="N39" s="61">
        <v>4</v>
      </c>
      <c r="O39" s="61">
        <v>4</v>
      </c>
      <c r="P39" s="16">
        <f t="shared" si="6"/>
        <v>100</v>
      </c>
      <c r="Q39" s="39"/>
      <c r="R39" s="15" t="s">
        <v>365</v>
      </c>
    </row>
    <row r="40" spans="1:21" s="51" customFormat="1" ht="16" customHeight="1" x14ac:dyDescent="0.35">
      <c r="A40" s="13" t="s">
        <v>40</v>
      </c>
      <c r="B40" s="26" t="str">
        <f t="shared" si="1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40" s="97">
        <f t="shared" si="2"/>
        <v>0</v>
      </c>
      <c r="D40" s="97"/>
      <c r="E40" s="97"/>
      <c r="F40" s="95">
        <f t="shared" si="3"/>
        <v>0</v>
      </c>
      <c r="G40" s="16">
        <f t="shared" si="4"/>
        <v>0</v>
      </c>
      <c r="H40" s="60" t="s">
        <v>350</v>
      </c>
      <c r="I40" s="97">
        <v>7</v>
      </c>
      <c r="J40" s="97">
        <v>0</v>
      </c>
      <c r="K40" s="16">
        <f t="shared" si="5"/>
        <v>0</v>
      </c>
      <c r="L40" s="13"/>
      <c r="M40" s="60" t="s">
        <v>350</v>
      </c>
      <c r="N40" s="61">
        <v>4</v>
      </c>
      <c r="O40" s="61">
        <v>0</v>
      </c>
      <c r="P40" s="16">
        <f t="shared" si="6"/>
        <v>0</v>
      </c>
      <c r="Q40" s="39"/>
      <c r="R40" s="15" t="s">
        <v>366</v>
      </c>
    </row>
    <row r="41" spans="1:21" ht="16" customHeight="1" x14ac:dyDescent="0.35">
      <c r="A41" s="13" t="s">
        <v>41</v>
      </c>
      <c r="B41" s="26" t="str">
        <f t="shared" si="1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41" s="97">
        <f t="shared" si="2"/>
        <v>0</v>
      </c>
      <c r="D41" s="97"/>
      <c r="E41" s="97"/>
      <c r="F41" s="95">
        <f t="shared" si="3"/>
        <v>0</v>
      </c>
      <c r="G41" s="16">
        <f t="shared" si="4"/>
        <v>5.5555555555555554</v>
      </c>
      <c r="H41" s="60" t="s">
        <v>350</v>
      </c>
      <c r="I41" s="97">
        <v>12</v>
      </c>
      <c r="J41" s="97">
        <v>1</v>
      </c>
      <c r="K41" s="16">
        <f t="shared" si="5"/>
        <v>8.3333333333333321</v>
      </c>
      <c r="L41" s="13" t="s">
        <v>466</v>
      </c>
      <c r="M41" s="60" t="s">
        <v>350</v>
      </c>
      <c r="N41" s="61">
        <v>6</v>
      </c>
      <c r="O41" s="61">
        <v>0</v>
      </c>
      <c r="P41" s="16">
        <f t="shared" si="6"/>
        <v>0</v>
      </c>
      <c r="Q41" s="39"/>
      <c r="R41" s="54" t="s">
        <v>367</v>
      </c>
    </row>
    <row r="42" spans="1:21" ht="16" customHeight="1" x14ac:dyDescent="0.35">
      <c r="A42" s="13" t="s">
        <v>42</v>
      </c>
      <c r="B42" s="26" t="str">
        <f t="shared" si="1"/>
        <v>Да, размещается по результатам всех (100%) плановых контрольных мероприятий</v>
      </c>
      <c r="C42" s="97">
        <f t="shared" si="2"/>
        <v>2</v>
      </c>
      <c r="D42" s="97"/>
      <c r="E42" s="97"/>
      <c r="F42" s="95">
        <f t="shared" si="3"/>
        <v>2</v>
      </c>
      <c r="G42" s="16">
        <f t="shared" si="4"/>
        <v>100</v>
      </c>
      <c r="H42" s="60" t="s">
        <v>350</v>
      </c>
      <c r="I42" s="97">
        <v>22</v>
      </c>
      <c r="J42" s="97">
        <v>22</v>
      </c>
      <c r="K42" s="16">
        <f t="shared" si="5"/>
        <v>100</v>
      </c>
      <c r="L42" s="13"/>
      <c r="M42" s="60" t="s">
        <v>350</v>
      </c>
      <c r="N42" s="61">
        <v>10</v>
      </c>
      <c r="O42" s="61">
        <v>10</v>
      </c>
      <c r="P42" s="16">
        <f t="shared" si="6"/>
        <v>100</v>
      </c>
      <c r="Q42" s="39"/>
      <c r="R42" s="15" t="s">
        <v>368</v>
      </c>
    </row>
    <row r="43" spans="1:21" ht="16" customHeight="1" x14ac:dyDescent="0.35">
      <c r="A43" s="13" t="s">
        <v>43</v>
      </c>
      <c r="B43" s="26" t="str">
        <f t="shared" si="1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43" s="97">
        <f t="shared" si="2"/>
        <v>0</v>
      </c>
      <c r="D43" s="97"/>
      <c r="E43" s="97"/>
      <c r="F43" s="95">
        <f t="shared" si="3"/>
        <v>0</v>
      </c>
      <c r="G43" s="16">
        <f t="shared" si="4"/>
        <v>0</v>
      </c>
      <c r="H43" s="60" t="s">
        <v>350</v>
      </c>
      <c r="I43" s="97">
        <v>11</v>
      </c>
      <c r="J43" s="97">
        <v>0</v>
      </c>
      <c r="K43" s="16">
        <f t="shared" si="5"/>
        <v>0</v>
      </c>
      <c r="L43" s="13"/>
      <c r="M43" s="60" t="s">
        <v>350</v>
      </c>
      <c r="N43" s="61">
        <v>3</v>
      </c>
      <c r="O43" s="61">
        <v>0</v>
      </c>
      <c r="P43" s="16">
        <f t="shared" si="6"/>
        <v>0</v>
      </c>
      <c r="Q43" s="39"/>
      <c r="R43" s="15" t="s">
        <v>405</v>
      </c>
    </row>
    <row r="44" spans="1:21" ht="16" customHeight="1" x14ac:dyDescent="0.35">
      <c r="A44" s="13" t="s">
        <v>44</v>
      </c>
      <c r="B44" s="26" t="str">
        <f t="shared" si="1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44" s="97">
        <f t="shared" si="2"/>
        <v>0</v>
      </c>
      <c r="D44" s="97"/>
      <c r="E44" s="97"/>
      <c r="F44" s="95">
        <f t="shared" si="3"/>
        <v>0</v>
      </c>
      <c r="G44" s="16">
        <f t="shared" si="4"/>
        <v>0</v>
      </c>
      <c r="H44" s="60" t="s">
        <v>350</v>
      </c>
      <c r="I44" s="97">
        <v>11</v>
      </c>
      <c r="J44" s="97">
        <v>0</v>
      </c>
      <c r="K44" s="16">
        <f t="shared" si="5"/>
        <v>0</v>
      </c>
      <c r="L44" s="13"/>
      <c r="M44" s="60" t="s">
        <v>350</v>
      </c>
      <c r="N44" s="61">
        <v>4</v>
      </c>
      <c r="O44" s="61">
        <v>0</v>
      </c>
      <c r="P44" s="16">
        <f t="shared" si="6"/>
        <v>0</v>
      </c>
      <c r="Q44" s="39" t="s">
        <v>635</v>
      </c>
      <c r="R44" s="15" t="s">
        <v>369</v>
      </c>
      <c r="S44" s="51"/>
    </row>
    <row r="45" spans="1:21" ht="16" customHeight="1" x14ac:dyDescent="0.35">
      <c r="A45" s="13" t="s">
        <v>45</v>
      </c>
      <c r="B45" s="26" t="str">
        <f t="shared" si="1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45" s="97">
        <f t="shared" si="2"/>
        <v>0</v>
      </c>
      <c r="D45" s="97"/>
      <c r="E45" s="97"/>
      <c r="F45" s="95">
        <f t="shared" si="3"/>
        <v>0</v>
      </c>
      <c r="G45" s="16">
        <f t="shared" si="4"/>
        <v>0</v>
      </c>
      <c r="H45" s="62" t="s">
        <v>469</v>
      </c>
      <c r="I45" s="97">
        <v>19</v>
      </c>
      <c r="J45" s="97">
        <v>0</v>
      </c>
      <c r="K45" s="16">
        <f t="shared" si="5"/>
        <v>0</v>
      </c>
      <c r="L45" s="26"/>
      <c r="M45" s="62" t="s">
        <v>469</v>
      </c>
      <c r="N45" s="61">
        <v>15</v>
      </c>
      <c r="O45" s="61">
        <v>0</v>
      </c>
      <c r="P45" s="16">
        <f t="shared" si="6"/>
        <v>0</v>
      </c>
      <c r="Q45" s="39"/>
      <c r="R45" s="57" t="s">
        <v>371</v>
      </c>
    </row>
    <row r="46" spans="1:21" ht="16" customHeight="1" x14ac:dyDescent="0.35">
      <c r="A46" s="13" t="s">
        <v>118</v>
      </c>
      <c r="B46" s="26" t="str">
        <f t="shared" si="1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46" s="97">
        <f t="shared" si="2"/>
        <v>0</v>
      </c>
      <c r="D46" s="97"/>
      <c r="E46" s="97"/>
      <c r="F46" s="95">
        <f t="shared" si="3"/>
        <v>0</v>
      </c>
      <c r="G46" s="16">
        <f t="shared" si="4"/>
        <v>33.333333333333329</v>
      </c>
      <c r="H46" s="60" t="s">
        <v>350</v>
      </c>
      <c r="I46" s="97">
        <v>5</v>
      </c>
      <c r="J46" s="97">
        <v>1</v>
      </c>
      <c r="K46" s="16">
        <f t="shared" si="5"/>
        <v>20</v>
      </c>
      <c r="L46" s="13" t="s">
        <v>473</v>
      </c>
      <c r="M46" s="60" t="s">
        <v>350</v>
      </c>
      <c r="N46" s="61">
        <v>1</v>
      </c>
      <c r="O46" s="61">
        <v>1</v>
      </c>
      <c r="P46" s="16">
        <f t="shared" si="6"/>
        <v>100</v>
      </c>
      <c r="Q46" s="39"/>
      <c r="R46" s="15" t="s">
        <v>406</v>
      </c>
    </row>
    <row r="47" spans="1:21" ht="16" customHeight="1" x14ac:dyDescent="0.35">
      <c r="A47" s="17" t="s">
        <v>47</v>
      </c>
      <c r="B47" s="55"/>
      <c r="C47" s="27"/>
      <c r="D47" s="27"/>
      <c r="E47" s="27"/>
      <c r="F47" s="24"/>
      <c r="G47" s="19"/>
      <c r="H47" s="55"/>
      <c r="I47" s="55"/>
      <c r="J47" s="55"/>
      <c r="K47" s="55"/>
      <c r="L47" s="102"/>
      <c r="M47" s="55"/>
      <c r="N47" s="109"/>
      <c r="O47" s="109"/>
      <c r="P47" s="55"/>
      <c r="Q47" s="102"/>
      <c r="R47" s="27"/>
    </row>
    <row r="48" spans="1:21" ht="16" customHeight="1" x14ac:dyDescent="0.35">
      <c r="A48" s="13" t="s">
        <v>48</v>
      </c>
      <c r="B48" s="26" t="str">
        <f t="shared" si="1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48" s="97">
        <f t="shared" si="2"/>
        <v>0</v>
      </c>
      <c r="D48" s="97"/>
      <c r="E48" s="97"/>
      <c r="F48" s="95">
        <f t="shared" si="3"/>
        <v>0</v>
      </c>
      <c r="G48" s="16">
        <f t="shared" si="4"/>
        <v>0</v>
      </c>
      <c r="H48" s="60" t="s">
        <v>350</v>
      </c>
      <c r="I48" s="97">
        <v>11</v>
      </c>
      <c r="J48" s="97">
        <v>0</v>
      </c>
      <c r="K48" s="16">
        <f t="shared" si="5"/>
        <v>0</v>
      </c>
      <c r="L48" s="13"/>
      <c r="M48" s="60" t="s">
        <v>350</v>
      </c>
      <c r="N48" s="61">
        <v>17</v>
      </c>
      <c r="O48" s="61">
        <v>0</v>
      </c>
      <c r="P48" s="16">
        <f t="shared" si="6"/>
        <v>0</v>
      </c>
      <c r="Q48" s="39"/>
      <c r="R48" s="15" t="s">
        <v>407</v>
      </c>
    </row>
    <row r="49" spans="1:21" ht="16" customHeight="1" x14ac:dyDescent="0.35">
      <c r="A49" s="13" t="s">
        <v>49</v>
      </c>
      <c r="B49" s="26" t="str">
        <f t="shared" si="1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49" s="97">
        <f t="shared" si="2"/>
        <v>0</v>
      </c>
      <c r="D49" s="97"/>
      <c r="E49" s="97"/>
      <c r="F49" s="95">
        <f t="shared" si="3"/>
        <v>0</v>
      </c>
      <c r="G49" s="16">
        <f t="shared" si="4"/>
        <v>33.333333333333329</v>
      </c>
      <c r="H49" s="60" t="s">
        <v>372</v>
      </c>
      <c r="I49" s="97">
        <v>7</v>
      </c>
      <c r="J49" s="97">
        <v>0</v>
      </c>
      <c r="K49" s="16">
        <f t="shared" si="5"/>
        <v>0</v>
      </c>
      <c r="L49" s="13"/>
      <c r="M49" s="62" t="s">
        <v>383</v>
      </c>
      <c r="N49" s="61">
        <v>8</v>
      </c>
      <c r="O49" s="61">
        <v>5</v>
      </c>
      <c r="P49" s="16">
        <f t="shared" si="6"/>
        <v>62.5</v>
      </c>
      <c r="Q49" s="39" t="s">
        <v>636</v>
      </c>
      <c r="R49" s="57" t="s">
        <v>472</v>
      </c>
      <c r="U49" s="51"/>
    </row>
    <row r="50" spans="1:21" ht="16" customHeight="1" x14ac:dyDescent="0.35">
      <c r="A50" s="13" t="s">
        <v>50</v>
      </c>
      <c r="B50" s="26" t="str">
        <f t="shared" si="1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50" s="97">
        <f t="shared" si="2"/>
        <v>0</v>
      </c>
      <c r="D50" s="97"/>
      <c r="E50" s="97"/>
      <c r="F50" s="95">
        <f t="shared" si="3"/>
        <v>0</v>
      </c>
      <c r="G50" s="16">
        <f t="shared" si="4"/>
        <v>0</v>
      </c>
      <c r="H50" s="60" t="s">
        <v>350</v>
      </c>
      <c r="I50" s="97">
        <v>5</v>
      </c>
      <c r="J50" s="97">
        <v>0</v>
      </c>
      <c r="K50" s="16">
        <f t="shared" si="5"/>
        <v>0</v>
      </c>
      <c r="L50" s="13" t="s">
        <v>671</v>
      </c>
      <c r="M50" s="60" t="s">
        <v>350</v>
      </c>
      <c r="N50" s="61">
        <v>3</v>
      </c>
      <c r="O50" s="61">
        <v>0</v>
      </c>
      <c r="P50" s="16">
        <f t="shared" si="6"/>
        <v>0</v>
      </c>
      <c r="Q50" s="39" t="s">
        <v>594</v>
      </c>
      <c r="R50" s="15" t="s">
        <v>408</v>
      </c>
    </row>
    <row r="51" spans="1:21" ht="16" customHeight="1" x14ac:dyDescent="0.35">
      <c r="A51" s="13" t="s">
        <v>51</v>
      </c>
      <c r="B51" s="26" t="str">
        <f t="shared" si="1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51" s="97">
        <f t="shared" si="2"/>
        <v>0</v>
      </c>
      <c r="D51" s="97"/>
      <c r="E51" s="97"/>
      <c r="F51" s="95">
        <f t="shared" si="3"/>
        <v>0</v>
      </c>
      <c r="G51" s="16">
        <f t="shared" si="4"/>
        <v>0</v>
      </c>
      <c r="H51" s="60" t="s">
        <v>350</v>
      </c>
      <c r="I51" s="97">
        <v>14</v>
      </c>
      <c r="J51" s="97">
        <v>0</v>
      </c>
      <c r="K51" s="16">
        <f t="shared" si="5"/>
        <v>0</v>
      </c>
      <c r="L51" s="13"/>
      <c r="M51" s="60" t="s">
        <v>350</v>
      </c>
      <c r="N51" s="61">
        <v>17</v>
      </c>
      <c r="O51" s="61">
        <v>0</v>
      </c>
      <c r="P51" s="16">
        <f t="shared" si="6"/>
        <v>0</v>
      </c>
      <c r="Q51" s="39"/>
      <c r="R51" s="15" t="s">
        <v>373</v>
      </c>
    </row>
    <row r="52" spans="1:21" ht="16" customHeight="1" x14ac:dyDescent="0.35">
      <c r="A52" s="13" t="s">
        <v>52</v>
      </c>
      <c r="B52" s="26" t="str">
        <f t="shared" si="1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52" s="97">
        <f t="shared" si="2"/>
        <v>0</v>
      </c>
      <c r="D52" s="97"/>
      <c r="E52" s="97"/>
      <c r="F52" s="95">
        <f t="shared" si="3"/>
        <v>0</v>
      </c>
      <c r="G52" s="16">
        <f t="shared" si="4"/>
        <v>0</v>
      </c>
      <c r="H52" s="60" t="s">
        <v>350</v>
      </c>
      <c r="I52" s="97">
        <v>12</v>
      </c>
      <c r="J52" s="97">
        <v>0</v>
      </c>
      <c r="K52" s="16">
        <f t="shared" si="5"/>
        <v>0</v>
      </c>
      <c r="L52" s="13"/>
      <c r="M52" s="60" t="s">
        <v>350</v>
      </c>
      <c r="N52" s="61">
        <v>9</v>
      </c>
      <c r="O52" s="61">
        <v>0</v>
      </c>
      <c r="P52" s="16">
        <f t="shared" si="6"/>
        <v>0</v>
      </c>
      <c r="Q52" s="39"/>
      <c r="R52" s="57" t="s">
        <v>474</v>
      </c>
    </row>
    <row r="53" spans="1:21" ht="16" customHeight="1" x14ac:dyDescent="0.35">
      <c r="A53" s="13" t="s">
        <v>53</v>
      </c>
      <c r="B53" s="26" t="str">
        <f t="shared" si="1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53" s="97">
        <f t="shared" si="2"/>
        <v>0</v>
      </c>
      <c r="D53" s="97"/>
      <c r="E53" s="97"/>
      <c r="F53" s="95">
        <f t="shared" si="3"/>
        <v>0</v>
      </c>
      <c r="G53" s="16">
        <f t="shared" si="4"/>
        <v>0</v>
      </c>
      <c r="H53" s="60" t="s">
        <v>350</v>
      </c>
      <c r="I53" s="97">
        <v>11</v>
      </c>
      <c r="J53" s="97">
        <v>0</v>
      </c>
      <c r="K53" s="16">
        <f t="shared" si="5"/>
        <v>0</v>
      </c>
      <c r="L53" s="13" t="s">
        <v>475</v>
      </c>
      <c r="M53" s="60" t="s">
        <v>350</v>
      </c>
      <c r="N53" s="61">
        <v>20</v>
      </c>
      <c r="O53" s="61">
        <v>0</v>
      </c>
      <c r="P53" s="16">
        <f t="shared" si="6"/>
        <v>0</v>
      </c>
      <c r="Q53" s="39"/>
      <c r="R53" s="12" t="s">
        <v>409</v>
      </c>
    </row>
    <row r="54" spans="1:21" ht="16" customHeight="1" x14ac:dyDescent="0.35">
      <c r="A54" s="13" t="s">
        <v>54</v>
      </c>
      <c r="B54" s="26" t="str">
        <f t="shared" si="1"/>
        <v>Да, размещается по результатам большей части (не менее 50%) плановых контрольных мероприятий</v>
      </c>
      <c r="C54" s="97">
        <f t="shared" si="2"/>
        <v>1</v>
      </c>
      <c r="D54" s="97"/>
      <c r="E54" s="97"/>
      <c r="F54" s="95">
        <f t="shared" si="3"/>
        <v>1</v>
      </c>
      <c r="G54" s="16">
        <f t="shared" si="4"/>
        <v>95.833333333333343</v>
      </c>
      <c r="H54" s="60" t="s">
        <v>350</v>
      </c>
      <c r="I54" s="97">
        <v>14</v>
      </c>
      <c r="J54" s="97">
        <v>14</v>
      </c>
      <c r="K54" s="16">
        <f t="shared" si="5"/>
        <v>100</v>
      </c>
      <c r="L54" s="13" t="s">
        <v>476</v>
      </c>
      <c r="M54" s="60" t="s">
        <v>350</v>
      </c>
      <c r="N54" s="61">
        <v>10</v>
      </c>
      <c r="O54" s="61">
        <v>9</v>
      </c>
      <c r="P54" s="16">
        <f t="shared" si="6"/>
        <v>90</v>
      </c>
      <c r="Q54" s="39" t="s">
        <v>595</v>
      </c>
      <c r="R54" s="15" t="s">
        <v>410</v>
      </c>
    </row>
    <row r="55" spans="1:21" ht="16" customHeight="1" x14ac:dyDescent="0.35">
      <c r="A55" s="17" t="s">
        <v>55</v>
      </c>
      <c r="B55" s="55"/>
      <c r="C55" s="27"/>
      <c r="D55" s="27"/>
      <c r="E55" s="27"/>
      <c r="F55" s="24"/>
      <c r="G55" s="19"/>
      <c r="H55" s="55"/>
      <c r="I55" s="55"/>
      <c r="J55" s="55"/>
      <c r="K55" s="55"/>
      <c r="L55" s="55"/>
      <c r="M55" s="55"/>
      <c r="N55" s="109"/>
      <c r="O55" s="109"/>
      <c r="P55" s="55"/>
      <c r="Q55" s="102"/>
      <c r="R55" s="27"/>
    </row>
    <row r="56" spans="1:21" ht="16" customHeight="1" x14ac:dyDescent="0.35">
      <c r="A56" s="13" t="s">
        <v>56</v>
      </c>
      <c r="B56" s="26" t="str">
        <f t="shared" si="1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56" s="97">
        <f t="shared" si="2"/>
        <v>0</v>
      </c>
      <c r="D56" s="97"/>
      <c r="E56" s="97"/>
      <c r="F56" s="95">
        <f t="shared" si="3"/>
        <v>0</v>
      </c>
      <c r="G56" s="16">
        <f t="shared" si="4"/>
        <v>0</v>
      </c>
      <c r="H56" s="60" t="s">
        <v>350</v>
      </c>
      <c r="I56" s="97">
        <v>11</v>
      </c>
      <c r="J56" s="97">
        <v>0</v>
      </c>
      <c r="K56" s="16">
        <f t="shared" si="5"/>
        <v>0</v>
      </c>
      <c r="L56" s="13" t="s">
        <v>478</v>
      </c>
      <c r="M56" s="60" t="s">
        <v>350</v>
      </c>
      <c r="N56" s="61">
        <v>9</v>
      </c>
      <c r="O56" s="61">
        <v>0</v>
      </c>
      <c r="P56" s="16">
        <f t="shared" si="6"/>
        <v>0</v>
      </c>
      <c r="Q56" s="39"/>
      <c r="R56" s="15" t="s">
        <v>411</v>
      </c>
    </row>
    <row r="57" spans="1:21" ht="16" customHeight="1" x14ac:dyDescent="0.35">
      <c r="A57" s="13" t="s">
        <v>57</v>
      </c>
      <c r="B57" s="26" t="str">
        <f t="shared" si="1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57" s="97">
        <f t="shared" si="2"/>
        <v>0</v>
      </c>
      <c r="D57" s="97"/>
      <c r="E57" s="97"/>
      <c r="F57" s="95">
        <f t="shared" si="3"/>
        <v>0</v>
      </c>
      <c r="G57" s="16">
        <f t="shared" si="4"/>
        <v>0</v>
      </c>
      <c r="H57" s="60" t="s">
        <v>350</v>
      </c>
      <c r="I57" s="97">
        <v>10</v>
      </c>
      <c r="J57" s="97">
        <v>0</v>
      </c>
      <c r="K57" s="16">
        <f t="shared" si="5"/>
        <v>0</v>
      </c>
      <c r="L57" s="13"/>
      <c r="M57" s="60" t="s">
        <v>350</v>
      </c>
      <c r="N57" s="61">
        <v>2</v>
      </c>
      <c r="O57" s="61">
        <v>0</v>
      </c>
      <c r="P57" s="16">
        <f t="shared" si="6"/>
        <v>0</v>
      </c>
      <c r="Q57" s="39"/>
      <c r="R57" s="15" t="s">
        <v>374</v>
      </c>
    </row>
    <row r="58" spans="1:21" ht="16" customHeight="1" x14ac:dyDescent="0.35">
      <c r="A58" s="13" t="s">
        <v>58</v>
      </c>
      <c r="B58" s="26" t="str">
        <f t="shared" si="1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58" s="97">
        <f t="shared" si="2"/>
        <v>0</v>
      </c>
      <c r="D58" s="97"/>
      <c r="E58" s="97"/>
      <c r="F58" s="95">
        <f t="shared" si="3"/>
        <v>0</v>
      </c>
      <c r="G58" s="16">
        <f t="shared" si="4"/>
        <v>0</v>
      </c>
      <c r="H58" s="60" t="s">
        <v>350</v>
      </c>
      <c r="I58" s="97">
        <v>6</v>
      </c>
      <c r="J58" s="97">
        <v>0</v>
      </c>
      <c r="K58" s="16">
        <f t="shared" si="5"/>
        <v>0</v>
      </c>
      <c r="L58" s="13" t="s">
        <v>479</v>
      </c>
      <c r="M58" s="60" t="s">
        <v>350</v>
      </c>
      <c r="N58" s="61">
        <v>7</v>
      </c>
      <c r="O58" s="61">
        <v>0</v>
      </c>
      <c r="P58" s="16">
        <f t="shared" si="6"/>
        <v>0</v>
      </c>
      <c r="Q58" s="39"/>
      <c r="R58" s="15" t="s">
        <v>412</v>
      </c>
    </row>
    <row r="59" spans="1:21" ht="16" customHeight="1" x14ac:dyDescent="0.35">
      <c r="A59" s="13" t="s">
        <v>59</v>
      </c>
      <c r="B59" s="26" t="str">
        <f t="shared" si="1"/>
        <v>Да, размещается по результатам большей части (не менее 50%) плановых контрольных мероприятий</v>
      </c>
      <c r="C59" s="97">
        <f t="shared" si="2"/>
        <v>1</v>
      </c>
      <c r="D59" s="97"/>
      <c r="E59" s="97"/>
      <c r="F59" s="95">
        <f t="shared" si="3"/>
        <v>1</v>
      </c>
      <c r="G59" s="16">
        <f t="shared" si="4"/>
        <v>50</v>
      </c>
      <c r="H59" s="62" t="s">
        <v>376</v>
      </c>
      <c r="I59" s="97">
        <v>15</v>
      </c>
      <c r="J59" s="97">
        <v>9</v>
      </c>
      <c r="K59" s="16">
        <f t="shared" si="5"/>
        <v>60</v>
      </c>
      <c r="L59" s="13" t="s">
        <v>480</v>
      </c>
      <c r="M59" s="60" t="s">
        <v>350</v>
      </c>
      <c r="N59" s="61">
        <v>17</v>
      </c>
      <c r="O59" s="61">
        <v>7</v>
      </c>
      <c r="P59" s="16">
        <f t="shared" si="6"/>
        <v>41.17647058823529</v>
      </c>
      <c r="Q59" s="39" t="s">
        <v>597</v>
      </c>
      <c r="R59" s="15" t="s">
        <v>413</v>
      </c>
    </row>
    <row r="60" spans="1:21" ht="16" customHeight="1" x14ac:dyDescent="0.35">
      <c r="A60" s="13" t="s">
        <v>60</v>
      </c>
      <c r="B60" s="26" t="str">
        <f t="shared" si="1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60" s="97">
        <f t="shared" si="2"/>
        <v>0</v>
      </c>
      <c r="D60" s="97"/>
      <c r="E60" s="97"/>
      <c r="F60" s="95">
        <f t="shared" si="3"/>
        <v>0</v>
      </c>
      <c r="G60" s="16">
        <f t="shared" si="4"/>
        <v>0</v>
      </c>
      <c r="H60" s="60" t="s">
        <v>350</v>
      </c>
      <c r="I60" s="97">
        <v>11</v>
      </c>
      <c r="J60" s="97">
        <v>0</v>
      </c>
      <c r="K60" s="16">
        <f t="shared" si="5"/>
        <v>0</v>
      </c>
      <c r="L60" s="13" t="s">
        <v>482</v>
      </c>
      <c r="M60" s="60" t="s">
        <v>350</v>
      </c>
      <c r="N60" s="61">
        <v>7</v>
      </c>
      <c r="O60" s="61">
        <v>0</v>
      </c>
      <c r="P60" s="16">
        <f t="shared" si="6"/>
        <v>0</v>
      </c>
      <c r="Q60" s="39"/>
      <c r="R60" s="15" t="s">
        <v>414</v>
      </c>
    </row>
    <row r="61" spans="1:21" ht="16" customHeight="1" x14ac:dyDescent="0.35">
      <c r="A61" s="13" t="s">
        <v>61</v>
      </c>
      <c r="B61" s="26" t="str">
        <f t="shared" si="1"/>
        <v>Да, размещается по результатам всех (100%) плановых контрольных мероприятий</v>
      </c>
      <c r="C61" s="97">
        <f t="shared" si="2"/>
        <v>2</v>
      </c>
      <c r="D61" s="97"/>
      <c r="E61" s="97"/>
      <c r="F61" s="95">
        <f t="shared" si="3"/>
        <v>2</v>
      </c>
      <c r="G61" s="16">
        <f t="shared" si="4"/>
        <v>100</v>
      </c>
      <c r="H61" s="60" t="s">
        <v>350</v>
      </c>
      <c r="I61" s="97">
        <v>15</v>
      </c>
      <c r="J61" s="97">
        <v>15</v>
      </c>
      <c r="K61" s="16">
        <f t="shared" si="5"/>
        <v>100</v>
      </c>
      <c r="L61" s="13"/>
      <c r="M61" s="60" t="s">
        <v>350</v>
      </c>
      <c r="N61" s="61">
        <v>10</v>
      </c>
      <c r="O61" s="61">
        <v>10</v>
      </c>
      <c r="P61" s="16">
        <f t="shared" si="6"/>
        <v>100</v>
      </c>
      <c r="Q61" s="39"/>
      <c r="R61" s="15" t="s">
        <v>415</v>
      </c>
      <c r="U61" s="51"/>
    </row>
    <row r="62" spans="1:21" s="108" customFormat="1" ht="16" customHeight="1" x14ac:dyDescent="0.35">
      <c r="A62" s="13" t="s">
        <v>62</v>
      </c>
      <c r="B62" s="26" t="str">
        <f t="shared" si="1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62" s="97">
        <f t="shared" si="2"/>
        <v>0</v>
      </c>
      <c r="D62" s="97"/>
      <c r="E62" s="97"/>
      <c r="F62" s="95">
        <f t="shared" si="3"/>
        <v>0</v>
      </c>
      <c r="G62" s="16">
        <f t="shared" si="4"/>
        <v>43.75</v>
      </c>
      <c r="H62" s="60" t="s">
        <v>350</v>
      </c>
      <c r="I62" s="97">
        <v>8</v>
      </c>
      <c r="J62" s="97">
        <v>0</v>
      </c>
      <c r="K62" s="16">
        <f t="shared" si="5"/>
        <v>0</v>
      </c>
      <c r="L62" s="13"/>
      <c r="M62" s="60" t="s">
        <v>350</v>
      </c>
      <c r="N62" s="61">
        <v>8</v>
      </c>
      <c r="O62" s="61">
        <v>7</v>
      </c>
      <c r="P62" s="16">
        <f t="shared" si="6"/>
        <v>87.5</v>
      </c>
      <c r="Q62" s="39" t="s">
        <v>638</v>
      </c>
      <c r="R62" s="15" t="s">
        <v>637</v>
      </c>
    </row>
    <row r="63" spans="1:21" ht="16" customHeight="1" x14ac:dyDescent="0.35">
      <c r="A63" s="13" t="s">
        <v>63</v>
      </c>
      <c r="B63" s="26" t="str">
        <f t="shared" si="1"/>
        <v>Да, размещается по результатам большей части (не менее 50%) плановых контрольных мероприятий</v>
      </c>
      <c r="C63" s="97">
        <f t="shared" si="2"/>
        <v>1</v>
      </c>
      <c r="D63" s="97"/>
      <c r="E63" s="97"/>
      <c r="F63" s="95">
        <f t="shared" si="3"/>
        <v>1</v>
      </c>
      <c r="G63" s="16">
        <f t="shared" si="4"/>
        <v>73.333333333333329</v>
      </c>
      <c r="H63" s="60" t="s">
        <v>350</v>
      </c>
      <c r="I63" s="97">
        <v>12</v>
      </c>
      <c r="J63" s="97">
        <v>8</v>
      </c>
      <c r="K63" s="16">
        <f t="shared" si="5"/>
        <v>66.666666666666657</v>
      </c>
      <c r="L63" s="26" t="s">
        <v>484</v>
      </c>
      <c r="M63" s="60" t="s">
        <v>350</v>
      </c>
      <c r="N63" s="61">
        <v>3</v>
      </c>
      <c r="O63" s="61">
        <v>3</v>
      </c>
      <c r="P63" s="16">
        <f t="shared" si="6"/>
        <v>100</v>
      </c>
      <c r="Q63" s="39"/>
      <c r="R63" s="12" t="s">
        <v>416</v>
      </c>
    </row>
    <row r="64" spans="1:21" ht="16" customHeight="1" x14ac:dyDescent="0.35">
      <c r="A64" s="13" t="s">
        <v>64</v>
      </c>
      <c r="B64" s="26" t="str">
        <f t="shared" si="1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64" s="97">
        <f t="shared" si="2"/>
        <v>0</v>
      </c>
      <c r="D64" s="97"/>
      <c r="E64" s="97"/>
      <c r="F64" s="95">
        <f t="shared" si="3"/>
        <v>0</v>
      </c>
      <c r="G64" s="16">
        <f t="shared" si="4"/>
        <v>23.913043478260871</v>
      </c>
      <c r="H64" s="60" t="s">
        <v>350</v>
      </c>
      <c r="I64" s="97">
        <v>27</v>
      </c>
      <c r="J64" s="97">
        <v>5</v>
      </c>
      <c r="K64" s="16">
        <f t="shared" si="5"/>
        <v>18.518518518518519</v>
      </c>
      <c r="L64" s="13"/>
      <c r="M64" s="60" t="s">
        <v>350</v>
      </c>
      <c r="N64" s="61">
        <v>19</v>
      </c>
      <c r="O64" s="61">
        <v>6</v>
      </c>
      <c r="P64" s="16">
        <f t="shared" si="6"/>
        <v>31.578947368421051</v>
      </c>
      <c r="Q64" s="39" t="s">
        <v>598</v>
      </c>
      <c r="R64" s="15" t="s">
        <v>417</v>
      </c>
    </row>
    <row r="65" spans="1:21" ht="16" customHeight="1" x14ac:dyDescent="0.35">
      <c r="A65" s="13" t="s">
        <v>65</v>
      </c>
      <c r="B65" s="26" t="str">
        <f t="shared" si="1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65" s="97">
        <f t="shared" si="2"/>
        <v>0</v>
      </c>
      <c r="D65" s="97"/>
      <c r="E65" s="97"/>
      <c r="F65" s="95">
        <f t="shared" si="3"/>
        <v>0</v>
      </c>
      <c r="G65" s="16">
        <f t="shared" si="4"/>
        <v>0</v>
      </c>
      <c r="H65" s="60" t="s">
        <v>350</v>
      </c>
      <c r="I65" s="97">
        <v>19</v>
      </c>
      <c r="J65" s="97">
        <v>0</v>
      </c>
      <c r="K65" s="16">
        <f t="shared" si="5"/>
        <v>0</v>
      </c>
      <c r="L65" s="13"/>
      <c r="M65" s="60" t="s">
        <v>350</v>
      </c>
      <c r="N65" s="61">
        <v>14</v>
      </c>
      <c r="O65" s="61">
        <v>0</v>
      </c>
      <c r="P65" s="16">
        <f t="shared" si="6"/>
        <v>0</v>
      </c>
      <c r="Q65" s="39"/>
      <c r="R65" s="15" t="s">
        <v>377</v>
      </c>
    </row>
    <row r="66" spans="1:21" ht="16" customHeight="1" x14ac:dyDescent="0.35">
      <c r="A66" s="13" t="s">
        <v>66</v>
      </c>
      <c r="B66" s="26" t="str">
        <f t="shared" si="1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66" s="97">
        <f t="shared" si="2"/>
        <v>0</v>
      </c>
      <c r="D66" s="97"/>
      <c r="E66" s="97"/>
      <c r="F66" s="95">
        <f t="shared" si="3"/>
        <v>0</v>
      </c>
      <c r="G66" s="16">
        <f t="shared" si="4"/>
        <v>37.5</v>
      </c>
      <c r="H66" s="60" t="s">
        <v>350</v>
      </c>
      <c r="I66" s="97">
        <v>10</v>
      </c>
      <c r="J66" s="97">
        <v>2</v>
      </c>
      <c r="K66" s="16">
        <f t="shared" si="5"/>
        <v>20</v>
      </c>
      <c r="L66" s="13" t="s">
        <v>486</v>
      </c>
      <c r="M66" s="60" t="s">
        <v>350</v>
      </c>
      <c r="N66" s="61">
        <v>6</v>
      </c>
      <c r="O66" s="61">
        <v>4</v>
      </c>
      <c r="P66" s="16">
        <f t="shared" si="6"/>
        <v>66.666666666666657</v>
      </c>
      <c r="Q66" s="39" t="s">
        <v>599</v>
      </c>
      <c r="R66" s="15" t="s">
        <v>418</v>
      </c>
    </row>
    <row r="67" spans="1:21" ht="16" customHeight="1" x14ac:dyDescent="0.35">
      <c r="A67" s="13" t="s">
        <v>67</v>
      </c>
      <c r="B67" s="26" t="str">
        <f t="shared" si="1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67" s="97">
        <f>0</f>
        <v>0</v>
      </c>
      <c r="D67" s="97"/>
      <c r="E67" s="97"/>
      <c r="F67" s="95">
        <f t="shared" si="3"/>
        <v>0</v>
      </c>
      <c r="G67" s="111" t="s">
        <v>640</v>
      </c>
      <c r="H67" s="62" t="s">
        <v>370</v>
      </c>
      <c r="I67" s="97" t="s">
        <v>456</v>
      </c>
      <c r="J67" s="97" t="s">
        <v>456</v>
      </c>
      <c r="K67" s="16" t="s">
        <v>456</v>
      </c>
      <c r="L67" s="26" t="s">
        <v>513</v>
      </c>
      <c r="M67" s="62" t="s">
        <v>564</v>
      </c>
      <c r="N67" s="61">
        <v>13</v>
      </c>
      <c r="O67" s="61">
        <v>0</v>
      </c>
      <c r="P67" s="16">
        <f t="shared" si="6"/>
        <v>0</v>
      </c>
      <c r="Q67" s="39"/>
      <c r="R67" s="57" t="s">
        <v>487</v>
      </c>
      <c r="U67" s="51"/>
    </row>
    <row r="68" spans="1:21" ht="16" customHeight="1" x14ac:dyDescent="0.35">
      <c r="A68" s="13" t="s">
        <v>68</v>
      </c>
      <c r="B68" s="26" t="str">
        <f t="shared" si="1"/>
        <v>Да, размещается по результатам большей части (не менее 50%) плановых контрольных мероприятий</v>
      </c>
      <c r="C68" s="97">
        <f t="shared" si="2"/>
        <v>1</v>
      </c>
      <c r="D68" s="97"/>
      <c r="E68" s="97"/>
      <c r="F68" s="95">
        <f t="shared" si="3"/>
        <v>1</v>
      </c>
      <c r="G68" s="16">
        <f t="shared" si="4"/>
        <v>91.304347826086953</v>
      </c>
      <c r="H68" s="60" t="s">
        <v>350</v>
      </c>
      <c r="I68" s="97">
        <v>14</v>
      </c>
      <c r="J68" s="97">
        <v>13</v>
      </c>
      <c r="K68" s="16">
        <f t="shared" si="5"/>
        <v>92.857142857142861</v>
      </c>
      <c r="L68" s="13" t="s">
        <v>672</v>
      </c>
      <c r="M68" s="60" t="s">
        <v>350</v>
      </c>
      <c r="N68" s="61">
        <v>9</v>
      </c>
      <c r="O68" s="61">
        <v>8</v>
      </c>
      <c r="P68" s="16">
        <f t="shared" si="6"/>
        <v>88.888888888888886</v>
      </c>
      <c r="Q68" s="39" t="s">
        <v>600</v>
      </c>
      <c r="R68" s="15" t="s">
        <v>419</v>
      </c>
      <c r="U68" s="51"/>
    </row>
    <row r="69" spans="1:21" ht="16" customHeight="1" x14ac:dyDescent="0.35">
      <c r="A69" s="13" t="s">
        <v>69</v>
      </c>
      <c r="B69" s="26" t="str">
        <f t="shared" si="1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69" s="97">
        <f t="shared" si="2"/>
        <v>0</v>
      </c>
      <c r="D69" s="97"/>
      <c r="E69" s="97"/>
      <c r="F69" s="95">
        <f t="shared" si="3"/>
        <v>0</v>
      </c>
      <c r="G69" s="16">
        <f t="shared" si="4"/>
        <v>0</v>
      </c>
      <c r="H69" s="60" t="s">
        <v>350</v>
      </c>
      <c r="I69" s="97">
        <v>12</v>
      </c>
      <c r="J69" s="97">
        <v>0</v>
      </c>
      <c r="K69" s="16">
        <f t="shared" si="5"/>
        <v>0</v>
      </c>
      <c r="L69" s="13"/>
      <c r="M69" s="60" t="s">
        <v>350</v>
      </c>
      <c r="N69" s="61">
        <v>8</v>
      </c>
      <c r="O69" s="61">
        <v>0</v>
      </c>
      <c r="P69" s="16">
        <f t="shared" si="6"/>
        <v>0</v>
      </c>
      <c r="Q69" s="39"/>
      <c r="R69" s="15" t="s">
        <v>378</v>
      </c>
    </row>
    <row r="70" spans="1:21" ht="16" customHeight="1" x14ac:dyDescent="0.35">
      <c r="A70" s="17" t="s">
        <v>70</v>
      </c>
      <c r="B70" s="55"/>
      <c r="C70" s="27"/>
      <c r="D70" s="27"/>
      <c r="E70" s="27"/>
      <c r="F70" s="24"/>
      <c r="G70" s="19"/>
      <c r="H70" s="55"/>
      <c r="I70" s="55"/>
      <c r="J70" s="55"/>
      <c r="K70" s="55"/>
      <c r="L70" s="55"/>
      <c r="M70" s="55"/>
      <c r="N70" s="109"/>
      <c r="O70" s="109"/>
      <c r="P70" s="55"/>
      <c r="Q70" s="102"/>
      <c r="R70" s="27"/>
    </row>
    <row r="71" spans="1:21" ht="16" customHeight="1" x14ac:dyDescent="0.35">
      <c r="A71" s="13" t="s">
        <v>71</v>
      </c>
      <c r="B71" s="26" t="str">
        <f t="shared" si="1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71" s="97">
        <f t="shared" si="2"/>
        <v>0</v>
      </c>
      <c r="D71" s="97"/>
      <c r="E71" s="97"/>
      <c r="F71" s="95">
        <f t="shared" si="3"/>
        <v>0</v>
      </c>
      <c r="G71" s="16">
        <f t="shared" si="4"/>
        <v>8.3333333333333321</v>
      </c>
      <c r="H71" s="60" t="s">
        <v>350</v>
      </c>
      <c r="I71" s="97">
        <v>5</v>
      </c>
      <c r="J71" s="97">
        <v>1</v>
      </c>
      <c r="K71" s="16">
        <f t="shared" si="5"/>
        <v>20</v>
      </c>
      <c r="L71" s="13" t="s">
        <v>488</v>
      </c>
      <c r="M71" s="60" t="s">
        <v>350</v>
      </c>
      <c r="N71" s="61">
        <v>7</v>
      </c>
      <c r="O71" s="61">
        <v>0</v>
      </c>
      <c r="P71" s="16">
        <f t="shared" si="6"/>
        <v>0</v>
      </c>
      <c r="Q71" s="39"/>
      <c r="R71" s="15" t="s">
        <v>420</v>
      </c>
    </row>
    <row r="72" spans="1:21" ht="16" customHeight="1" x14ac:dyDescent="0.35">
      <c r="A72" s="13" t="s">
        <v>72</v>
      </c>
      <c r="B72" s="26" t="str">
        <f t="shared" si="1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72" s="97">
        <f t="shared" si="2"/>
        <v>0</v>
      </c>
      <c r="D72" s="97"/>
      <c r="E72" s="97"/>
      <c r="F72" s="95">
        <f t="shared" si="3"/>
        <v>0</v>
      </c>
      <c r="G72" s="16">
        <f t="shared" si="4"/>
        <v>37.5</v>
      </c>
      <c r="H72" s="60" t="s">
        <v>350</v>
      </c>
      <c r="I72" s="97">
        <v>11</v>
      </c>
      <c r="J72" s="97">
        <v>6</v>
      </c>
      <c r="K72" s="16">
        <f t="shared" si="5"/>
        <v>54.54545454545454</v>
      </c>
      <c r="L72" s="13" t="s">
        <v>490</v>
      </c>
      <c r="M72" s="60" t="s">
        <v>350</v>
      </c>
      <c r="N72" s="61">
        <v>5</v>
      </c>
      <c r="O72" s="61">
        <v>0</v>
      </c>
      <c r="P72" s="16">
        <f t="shared" si="6"/>
        <v>0</v>
      </c>
      <c r="Q72" s="39"/>
      <c r="R72" s="12" t="s">
        <v>421</v>
      </c>
    </row>
    <row r="73" spans="1:21" s="88" customFormat="1" ht="16" customHeight="1" x14ac:dyDescent="0.35">
      <c r="A73" s="13" t="s">
        <v>73</v>
      </c>
      <c r="B73" s="26" t="str">
        <f t="shared" ref="B73:B99" si="7">IF(C73=2,$B$4,IF(C73=1,$B$5,$B$6))</f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73" s="120">
        <f t="shared" ref="C73:C99" si="8">IF(G73=100,2,IF(G73&gt;=50,1,0))</f>
        <v>0</v>
      </c>
      <c r="D73" s="120"/>
      <c r="E73" s="120"/>
      <c r="F73" s="119">
        <f t="shared" ref="F73:F99" si="9">C73*(1-D73)*(1-E73)</f>
        <v>0</v>
      </c>
      <c r="G73" s="16">
        <f t="shared" ref="G73:G99" si="10">(J73+O73)/(I73+N73)*100</f>
        <v>36.84210526315789</v>
      </c>
      <c r="H73" s="60" t="s">
        <v>350</v>
      </c>
      <c r="I73" s="120">
        <v>11</v>
      </c>
      <c r="J73" s="120">
        <v>3</v>
      </c>
      <c r="K73" s="16">
        <f t="shared" ref="K73:K99" si="11">J73/I73*100</f>
        <v>27.27272727272727</v>
      </c>
      <c r="L73" s="13" t="s">
        <v>649</v>
      </c>
      <c r="M73" s="60" t="s">
        <v>350</v>
      </c>
      <c r="N73" s="61">
        <v>8</v>
      </c>
      <c r="O73" s="61">
        <v>4</v>
      </c>
      <c r="P73" s="16">
        <f t="shared" si="6"/>
        <v>50</v>
      </c>
      <c r="Q73" s="13" t="s">
        <v>651</v>
      </c>
      <c r="R73" s="15" t="s">
        <v>379</v>
      </c>
      <c r="S73" s="39" t="s">
        <v>650</v>
      </c>
    </row>
    <row r="74" spans="1:21" ht="16" customHeight="1" x14ac:dyDescent="0.35">
      <c r="A74" s="13" t="s">
        <v>74</v>
      </c>
      <c r="B74" s="26" t="str">
        <f t="shared" si="7"/>
        <v>Да, размещается по результатам большей части (не менее 50%) плановых контрольных мероприятий</v>
      </c>
      <c r="C74" s="97">
        <f>1</f>
        <v>1</v>
      </c>
      <c r="D74" s="97"/>
      <c r="E74" s="97"/>
      <c r="F74" s="95">
        <f t="shared" si="9"/>
        <v>1</v>
      </c>
      <c r="G74" s="111" t="s">
        <v>640</v>
      </c>
      <c r="H74" s="62" t="s">
        <v>370</v>
      </c>
      <c r="I74" s="97" t="s">
        <v>456</v>
      </c>
      <c r="J74" s="97" t="s">
        <v>456</v>
      </c>
      <c r="K74" s="16" t="s">
        <v>456</v>
      </c>
      <c r="L74" s="26" t="s">
        <v>513</v>
      </c>
      <c r="M74" s="62" t="s">
        <v>520</v>
      </c>
      <c r="N74" s="61">
        <v>16</v>
      </c>
      <c r="O74" s="61">
        <v>8</v>
      </c>
      <c r="P74" s="16">
        <f t="shared" si="6"/>
        <v>50</v>
      </c>
      <c r="Q74" s="39" t="s">
        <v>601</v>
      </c>
      <c r="R74" s="15" t="s">
        <v>422</v>
      </c>
      <c r="U74" s="51"/>
    </row>
    <row r="75" spans="1:21" ht="16" customHeight="1" x14ac:dyDescent="0.35">
      <c r="A75" s="13" t="s">
        <v>75</v>
      </c>
      <c r="B75" s="26" t="str">
        <f t="shared" si="7"/>
        <v>Да, размещается по результатам большей части (не менее 50%) плановых контрольных мероприятий</v>
      </c>
      <c r="C75" s="97">
        <f t="shared" si="8"/>
        <v>1</v>
      </c>
      <c r="D75" s="97"/>
      <c r="E75" s="97"/>
      <c r="F75" s="95">
        <f t="shared" si="9"/>
        <v>1</v>
      </c>
      <c r="G75" s="16">
        <f t="shared" si="10"/>
        <v>83.333333333333343</v>
      </c>
      <c r="H75" s="60" t="s">
        <v>350</v>
      </c>
      <c r="I75" s="97">
        <v>12</v>
      </c>
      <c r="J75" s="97">
        <v>10</v>
      </c>
      <c r="K75" s="16">
        <f t="shared" si="11"/>
        <v>83.333333333333343</v>
      </c>
      <c r="L75" s="26" t="s">
        <v>492</v>
      </c>
      <c r="M75" s="60" t="s">
        <v>350</v>
      </c>
      <c r="N75" s="61">
        <v>12</v>
      </c>
      <c r="O75" s="61">
        <v>10</v>
      </c>
      <c r="P75" s="16">
        <f t="shared" si="6"/>
        <v>83.333333333333343</v>
      </c>
      <c r="Q75" s="39" t="s">
        <v>602</v>
      </c>
      <c r="R75" s="15" t="s">
        <v>423</v>
      </c>
      <c r="U75" s="51"/>
    </row>
    <row r="76" spans="1:21" ht="16" customHeight="1" x14ac:dyDescent="0.35">
      <c r="A76" s="13" t="s">
        <v>76</v>
      </c>
      <c r="B76" s="26" t="str">
        <f t="shared" si="7"/>
        <v>Да, размещается по результатам большей части (не менее 50%) плановых контрольных мероприятий</v>
      </c>
      <c r="C76" s="97">
        <f t="shared" si="8"/>
        <v>1</v>
      </c>
      <c r="D76" s="97"/>
      <c r="E76" s="97"/>
      <c r="F76" s="95">
        <f t="shared" si="9"/>
        <v>1</v>
      </c>
      <c r="G76" s="16">
        <f t="shared" si="10"/>
        <v>66.666666666666657</v>
      </c>
      <c r="H76" s="60" t="s">
        <v>350</v>
      </c>
      <c r="I76" s="97">
        <v>9</v>
      </c>
      <c r="J76" s="97">
        <v>6</v>
      </c>
      <c r="K76" s="16">
        <f t="shared" si="11"/>
        <v>66.666666666666657</v>
      </c>
      <c r="L76" s="13" t="s">
        <v>494</v>
      </c>
      <c r="M76" s="60" t="s">
        <v>350</v>
      </c>
      <c r="N76" s="61">
        <v>9</v>
      </c>
      <c r="O76" s="61">
        <v>6</v>
      </c>
      <c r="P76" s="16">
        <f t="shared" si="6"/>
        <v>66.666666666666657</v>
      </c>
      <c r="Q76" s="39" t="s">
        <v>628</v>
      </c>
      <c r="R76" s="15" t="s">
        <v>424</v>
      </c>
      <c r="U76" s="51"/>
    </row>
    <row r="77" spans="1:21" ht="16" customHeight="1" x14ac:dyDescent="0.35">
      <c r="A77" s="17" t="s">
        <v>77</v>
      </c>
      <c r="B77" s="55"/>
      <c r="C77" s="27"/>
      <c r="D77" s="27"/>
      <c r="E77" s="27"/>
      <c r="F77" s="24"/>
      <c r="G77" s="19"/>
      <c r="H77" s="55"/>
      <c r="I77" s="55"/>
      <c r="J77" s="55"/>
      <c r="K77" s="55"/>
      <c r="L77" s="102"/>
      <c r="M77" s="55"/>
      <c r="N77" s="109"/>
      <c r="O77" s="109"/>
      <c r="P77" s="55"/>
      <c r="Q77" s="102"/>
      <c r="R77" s="27"/>
    </row>
    <row r="78" spans="1:21" ht="16" customHeight="1" x14ac:dyDescent="0.35">
      <c r="A78" s="13" t="s">
        <v>78</v>
      </c>
      <c r="B78" s="26" t="str">
        <f t="shared" si="7"/>
        <v>Да, размещается по результатам большей части (не менее 50%) плановых контрольных мероприятий</v>
      </c>
      <c r="C78" s="97">
        <f t="shared" si="8"/>
        <v>1</v>
      </c>
      <c r="D78" s="97"/>
      <c r="E78" s="97"/>
      <c r="F78" s="95">
        <f t="shared" si="9"/>
        <v>1</v>
      </c>
      <c r="G78" s="16">
        <f t="shared" si="10"/>
        <v>68.421052631578945</v>
      </c>
      <c r="H78" s="60" t="s">
        <v>350</v>
      </c>
      <c r="I78" s="97">
        <v>12</v>
      </c>
      <c r="J78" s="97">
        <v>7</v>
      </c>
      <c r="K78" s="16">
        <f t="shared" si="11"/>
        <v>58.333333333333336</v>
      </c>
      <c r="L78" s="13" t="s">
        <v>495</v>
      </c>
      <c r="M78" s="60" t="s">
        <v>350</v>
      </c>
      <c r="N78" s="61">
        <v>7</v>
      </c>
      <c r="O78" s="61">
        <v>6</v>
      </c>
      <c r="P78" s="16">
        <f t="shared" si="6"/>
        <v>85.714285714285708</v>
      </c>
      <c r="Q78" s="39" t="s">
        <v>603</v>
      </c>
      <c r="R78" s="15" t="s">
        <v>425</v>
      </c>
    </row>
    <row r="79" spans="1:21" ht="16" customHeight="1" x14ac:dyDescent="0.35">
      <c r="A79" s="13" t="s">
        <v>80</v>
      </c>
      <c r="B79" s="26" t="str">
        <f t="shared" si="7"/>
        <v>Да, размещается по результатам большей части (не менее 50%) плановых контрольных мероприятий</v>
      </c>
      <c r="C79" s="97">
        <f>1</f>
        <v>1</v>
      </c>
      <c r="D79" s="97"/>
      <c r="E79" s="97"/>
      <c r="F79" s="95">
        <f t="shared" si="9"/>
        <v>1</v>
      </c>
      <c r="G79" s="111" t="s">
        <v>640</v>
      </c>
      <c r="H79" s="62" t="s">
        <v>370</v>
      </c>
      <c r="I79" s="97" t="s">
        <v>456</v>
      </c>
      <c r="J79" s="97" t="s">
        <v>456</v>
      </c>
      <c r="K79" s="16" t="s">
        <v>456</v>
      </c>
      <c r="L79" s="26" t="s">
        <v>426</v>
      </c>
      <c r="M79" s="60" t="s">
        <v>350</v>
      </c>
      <c r="N79" s="61">
        <v>11</v>
      </c>
      <c r="O79" s="61">
        <v>1</v>
      </c>
      <c r="P79" s="16">
        <f t="shared" si="6"/>
        <v>9.0909090909090917</v>
      </c>
      <c r="Q79" s="39" t="s">
        <v>604</v>
      </c>
      <c r="R79" s="15" t="s">
        <v>380</v>
      </c>
      <c r="U79" s="51"/>
    </row>
    <row r="80" spans="1:21" ht="16" customHeight="1" x14ac:dyDescent="0.35">
      <c r="A80" s="13" t="s">
        <v>81</v>
      </c>
      <c r="B80" s="26" t="str">
        <f t="shared" si="7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80" s="97">
        <f t="shared" si="8"/>
        <v>0</v>
      </c>
      <c r="D80" s="97"/>
      <c r="E80" s="97"/>
      <c r="F80" s="95">
        <f t="shared" si="9"/>
        <v>0</v>
      </c>
      <c r="G80" s="16">
        <f t="shared" si="10"/>
        <v>0</v>
      </c>
      <c r="H80" s="60" t="s">
        <v>350</v>
      </c>
      <c r="I80" s="97">
        <v>6</v>
      </c>
      <c r="J80" s="97">
        <v>0</v>
      </c>
      <c r="K80" s="16">
        <f t="shared" si="11"/>
        <v>0</v>
      </c>
      <c r="L80" s="13"/>
      <c r="M80" s="60" t="s">
        <v>350</v>
      </c>
      <c r="N80" s="61">
        <v>6</v>
      </c>
      <c r="O80" s="61">
        <v>0</v>
      </c>
      <c r="P80" s="16">
        <f t="shared" si="6"/>
        <v>0</v>
      </c>
      <c r="Q80" s="39"/>
      <c r="R80" s="15" t="s">
        <v>381</v>
      </c>
    </row>
    <row r="81" spans="1:21" ht="16" customHeight="1" x14ac:dyDescent="0.35">
      <c r="A81" s="13" t="s">
        <v>82</v>
      </c>
      <c r="B81" s="26" t="str">
        <f t="shared" si="7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81" s="97">
        <f t="shared" si="8"/>
        <v>0</v>
      </c>
      <c r="D81" s="97"/>
      <c r="E81" s="97"/>
      <c r="F81" s="95">
        <f t="shared" si="9"/>
        <v>0</v>
      </c>
      <c r="G81" s="16">
        <f t="shared" si="10"/>
        <v>0</v>
      </c>
      <c r="H81" s="60" t="s">
        <v>350</v>
      </c>
      <c r="I81" s="97">
        <v>20</v>
      </c>
      <c r="J81" s="97">
        <v>0</v>
      </c>
      <c r="K81" s="16">
        <f t="shared" si="11"/>
        <v>0</v>
      </c>
      <c r="L81" s="13" t="s">
        <v>500</v>
      </c>
      <c r="M81" s="60" t="s">
        <v>350</v>
      </c>
      <c r="N81" s="61">
        <v>15</v>
      </c>
      <c r="O81" s="61">
        <v>0</v>
      </c>
      <c r="P81" s="16">
        <f t="shared" si="6"/>
        <v>0</v>
      </c>
      <c r="Q81" s="39"/>
      <c r="R81" s="57" t="s">
        <v>498</v>
      </c>
    </row>
    <row r="82" spans="1:21" ht="16" customHeight="1" x14ac:dyDescent="0.35">
      <c r="A82" s="13" t="s">
        <v>84</v>
      </c>
      <c r="B82" s="26" t="str">
        <f t="shared" si="7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82" s="97">
        <f t="shared" si="8"/>
        <v>0</v>
      </c>
      <c r="D82" s="97"/>
      <c r="E82" s="97"/>
      <c r="F82" s="95">
        <f t="shared" si="9"/>
        <v>0</v>
      </c>
      <c r="G82" s="16">
        <f t="shared" si="10"/>
        <v>20.833333333333336</v>
      </c>
      <c r="H82" s="60" t="s">
        <v>350</v>
      </c>
      <c r="I82" s="97">
        <v>14</v>
      </c>
      <c r="J82" s="97">
        <v>4</v>
      </c>
      <c r="K82" s="16">
        <f t="shared" si="11"/>
        <v>28.571428571428569</v>
      </c>
      <c r="L82" s="13"/>
      <c r="M82" s="60" t="s">
        <v>350</v>
      </c>
      <c r="N82" s="61">
        <v>10</v>
      </c>
      <c r="O82" s="61">
        <v>1</v>
      </c>
      <c r="P82" s="16">
        <f t="shared" si="6"/>
        <v>10</v>
      </c>
      <c r="Q82" s="39" t="s">
        <v>605</v>
      </c>
      <c r="R82" s="15" t="s">
        <v>382</v>
      </c>
    </row>
    <row r="83" spans="1:21" ht="16" customHeight="1" x14ac:dyDescent="0.35">
      <c r="A83" s="13" t="s">
        <v>85</v>
      </c>
      <c r="B83" s="26" t="str">
        <f t="shared" si="7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83" s="97">
        <f t="shared" si="8"/>
        <v>0</v>
      </c>
      <c r="D83" s="97">
        <v>0.5</v>
      </c>
      <c r="E83" s="97"/>
      <c r="F83" s="95">
        <f t="shared" si="9"/>
        <v>0</v>
      </c>
      <c r="G83" s="16">
        <f t="shared" si="10"/>
        <v>41.666666666666671</v>
      </c>
      <c r="H83" s="60" t="s">
        <v>350</v>
      </c>
      <c r="I83" s="97">
        <v>17</v>
      </c>
      <c r="J83" s="97">
        <v>8</v>
      </c>
      <c r="K83" s="16">
        <f t="shared" si="11"/>
        <v>47.058823529411761</v>
      </c>
      <c r="L83" s="13" t="s">
        <v>501</v>
      </c>
      <c r="M83" s="60" t="s">
        <v>350</v>
      </c>
      <c r="N83" s="61">
        <v>7</v>
      </c>
      <c r="O83" s="61">
        <v>2</v>
      </c>
      <c r="P83" s="16">
        <f t="shared" si="6"/>
        <v>28.571428571428569</v>
      </c>
      <c r="Q83" s="39" t="s">
        <v>606</v>
      </c>
      <c r="R83" s="15" t="s">
        <v>427</v>
      </c>
    </row>
    <row r="84" spans="1:21" ht="16" customHeight="1" x14ac:dyDescent="0.35">
      <c r="A84" s="13" t="s">
        <v>86</v>
      </c>
      <c r="B84" s="26" t="str">
        <f t="shared" si="7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84" s="97">
        <f>0</f>
        <v>0</v>
      </c>
      <c r="D84" s="97"/>
      <c r="E84" s="97"/>
      <c r="F84" s="95">
        <f t="shared" si="9"/>
        <v>0</v>
      </c>
      <c r="G84" s="16" t="s">
        <v>456</v>
      </c>
      <c r="H84" s="62" t="s">
        <v>383</v>
      </c>
      <c r="I84" s="97" t="s">
        <v>456</v>
      </c>
      <c r="J84" s="97" t="s">
        <v>456</v>
      </c>
      <c r="K84" s="16" t="s">
        <v>456</v>
      </c>
      <c r="L84" s="26" t="s">
        <v>623</v>
      </c>
      <c r="M84" s="62" t="s">
        <v>383</v>
      </c>
      <c r="N84" s="61" t="s">
        <v>456</v>
      </c>
      <c r="O84" s="61" t="s">
        <v>456</v>
      </c>
      <c r="P84" s="16" t="s">
        <v>456</v>
      </c>
      <c r="Q84" s="26" t="s">
        <v>623</v>
      </c>
      <c r="R84" s="15" t="s">
        <v>428</v>
      </c>
    </row>
    <row r="85" spans="1:21" ht="16" customHeight="1" x14ac:dyDescent="0.35">
      <c r="A85" s="13" t="s">
        <v>87</v>
      </c>
      <c r="B85" s="26" t="str">
        <f t="shared" si="7"/>
        <v>Да, размещается по результатам большей части (не менее 50%) плановых контрольных мероприятий</v>
      </c>
      <c r="C85" s="97">
        <f t="shared" si="8"/>
        <v>1</v>
      </c>
      <c r="D85" s="97"/>
      <c r="E85" s="97"/>
      <c r="F85" s="95">
        <f t="shared" si="9"/>
        <v>1</v>
      </c>
      <c r="G85" s="16">
        <f t="shared" si="10"/>
        <v>92.307692307692307</v>
      </c>
      <c r="H85" s="60" t="s">
        <v>350</v>
      </c>
      <c r="I85" s="97">
        <v>8</v>
      </c>
      <c r="J85" s="97">
        <v>8</v>
      </c>
      <c r="K85" s="16">
        <f t="shared" si="11"/>
        <v>100</v>
      </c>
      <c r="L85" s="13"/>
      <c r="M85" s="60" t="s">
        <v>350</v>
      </c>
      <c r="N85" s="61">
        <v>5</v>
      </c>
      <c r="O85" s="61">
        <v>4</v>
      </c>
      <c r="P85" s="16">
        <f t="shared" si="6"/>
        <v>80</v>
      </c>
      <c r="Q85" s="39" t="s">
        <v>629</v>
      </c>
      <c r="R85" s="44" t="s">
        <v>384</v>
      </c>
    </row>
    <row r="86" spans="1:21" ht="16" customHeight="1" x14ac:dyDescent="0.35">
      <c r="A86" s="13" t="s">
        <v>385</v>
      </c>
      <c r="B86" s="26" t="str">
        <f t="shared" si="7"/>
        <v>Да, размещается по результатам большей части (не менее 50%) плановых контрольных мероприятий</v>
      </c>
      <c r="C86" s="97">
        <f t="shared" si="8"/>
        <v>1</v>
      </c>
      <c r="D86" s="97"/>
      <c r="E86" s="97"/>
      <c r="F86" s="95">
        <f t="shared" si="9"/>
        <v>1</v>
      </c>
      <c r="G86" s="16">
        <f t="shared" si="10"/>
        <v>64.15094339622641</v>
      </c>
      <c r="H86" s="60" t="s">
        <v>350</v>
      </c>
      <c r="I86" s="97">
        <v>26</v>
      </c>
      <c r="J86" s="97">
        <v>20</v>
      </c>
      <c r="K86" s="16">
        <f t="shared" si="11"/>
        <v>76.923076923076934</v>
      </c>
      <c r="L86" s="13" t="s">
        <v>502</v>
      </c>
      <c r="M86" s="60" t="s">
        <v>350</v>
      </c>
      <c r="N86" s="61">
        <v>27</v>
      </c>
      <c r="O86" s="61">
        <v>14</v>
      </c>
      <c r="P86" s="16">
        <f t="shared" si="6"/>
        <v>51.851851851851848</v>
      </c>
      <c r="Q86" s="39" t="s">
        <v>607</v>
      </c>
      <c r="R86" s="15" t="s">
        <v>429</v>
      </c>
    </row>
    <row r="87" spans="1:21" ht="16" customHeight="1" x14ac:dyDescent="0.35">
      <c r="A87" s="13" t="s">
        <v>89</v>
      </c>
      <c r="B87" s="26" t="str">
        <f t="shared" si="7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87" s="97">
        <f t="shared" si="8"/>
        <v>0</v>
      </c>
      <c r="D87" s="97"/>
      <c r="E87" s="97"/>
      <c r="F87" s="95">
        <f t="shared" si="9"/>
        <v>0</v>
      </c>
      <c r="G87" s="16">
        <f t="shared" si="10"/>
        <v>0</v>
      </c>
      <c r="H87" s="60" t="s">
        <v>350</v>
      </c>
      <c r="I87" s="97">
        <v>7</v>
      </c>
      <c r="J87" s="97">
        <v>0</v>
      </c>
      <c r="K87" s="16">
        <f t="shared" si="11"/>
        <v>0</v>
      </c>
      <c r="L87" s="13"/>
      <c r="M87" s="60" t="s">
        <v>350</v>
      </c>
      <c r="N87" s="61">
        <v>4</v>
      </c>
      <c r="O87" s="61">
        <v>0</v>
      </c>
      <c r="P87" s="16">
        <f t="shared" si="6"/>
        <v>0</v>
      </c>
      <c r="Q87" s="39"/>
      <c r="R87" s="15" t="s">
        <v>430</v>
      </c>
      <c r="S87" s="51"/>
    </row>
    <row r="88" spans="1:21" ht="16" customHeight="1" x14ac:dyDescent="0.35">
      <c r="A88" s="17" t="s">
        <v>90</v>
      </c>
      <c r="B88" s="55"/>
      <c r="C88" s="27"/>
      <c r="D88" s="27"/>
      <c r="E88" s="27"/>
      <c r="F88" s="24"/>
      <c r="G88" s="19"/>
      <c r="H88" s="55"/>
      <c r="I88" s="55"/>
      <c r="J88" s="55"/>
      <c r="K88" s="55"/>
      <c r="L88" s="102"/>
      <c r="M88" s="55"/>
      <c r="N88" s="109"/>
      <c r="O88" s="109"/>
      <c r="P88" s="55"/>
      <c r="Q88" s="102"/>
      <c r="R88" s="27"/>
    </row>
    <row r="89" spans="1:21" ht="16" customHeight="1" x14ac:dyDescent="0.35">
      <c r="A89" s="13" t="s">
        <v>79</v>
      </c>
      <c r="B89" s="26" t="str">
        <f t="shared" si="7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89" s="97">
        <f t="shared" si="8"/>
        <v>0</v>
      </c>
      <c r="D89" s="97"/>
      <c r="E89" s="97"/>
      <c r="F89" s="95">
        <f>C89*(1-D89)*(1-E89)</f>
        <v>0</v>
      </c>
      <c r="G89" s="16">
        <f t="shared" si="10"/>
        <v>16</v>
      </c>
      <c r="H89" s="60" t="s">
        <v>350</v>
      </c>
      <c r="I89" s="97">
        <v>14</v>
      </c>
      <c r="J89" s="97">
        <v>1</v>
      </c>
      <c r="K89" s="16">
        <f t="shared" si="11"/>
        <v>7.1428571428571423</v>
      </c>
      <c r="L89" s="13" t="s">
        <v>505</v>
      </c>
      <c r="M89" s="60" t="s">
        <v>350</v>
      </c>
      <c r="N89" s="61">
        <v>11</v>
      </c>
      <c r="O89" s="61">
        <v>3</v>
      </c>
      <c r="P89" s="16">
        <f t="shared" ref="P89:P99" si="12">O89/N89*100</f>
        <v>27.27272727272727</v>
      </c>
      <c r="Q89" s="39" t="s">
        <v>608</v>
      </c>
      <c r="R89" s="57" t="s">
        <v>431</v>
      </c>
    </row>
    <row r="90" spans="1:21" ht="16" customHeight="1" x14ac:dyDescent="0.35">
      <c r="A90" s="13" t="s">
        <v>91</v>
      </c>
      <c r="B90" s="26" t="str">
        <f t="shared" si="7"/>
        <v>Да, размещается по результатам большей части (не менее 50%) плановых контрольных мероприятий</v>
      </c>
      <c r="C90" s="97">
        <f t="shared" si="8"/>
        <v>1</v>
      </c>
      <c r="D90" s="97"/>
      <c r="E90" s="97"/>
      <c r="F90" s="95">
        <f t="shared" si="9"/>
        <v>1</v>
      </c>
      <c r="G90" s="16">
        <f t="shared" si="10"/>
        <v>88.235294117647058</v>
      </c>
      <c r="H90" s="60" t="s">
        <v>350</v>
      </c>
      <c r="I90" s="97">
        <v>11</v>
      </c>
      <c r="J90" s="97">
        <v>11</v>
      </c>
      <c r="K90" s="16">
        <f t="shared" si="11"/>
        <v>100</v>
      </c>
      <c r="L90" s="13" t="s">
        <v>632</v>
      </c>
      <c r="M90" s="60" t="s">
        <v>350</v>
      </c>
      <c r="N90" s="61">
        <v>6</v>
      </c>
      <c r="O90" s="61">
        <v>4</v>
      </c>
      <c r="P90" s="16">
        <f t="shared" si="12"/>
        <v>66.666666666666657</v>
      </c>
      <c r="Q90" s="39" t="s">
        <v>631</v>
      </c>
      <c r="R90" s="57" t="s">
        <v>630</v>
      </c>
      <c r="U90" s="51"/>
    </row>
    <row r="91" spans="1:21" ht="16" customHeight="1" x14ac:dyDescent="0.35">
      <c r="A91" s="13" t="s">
        <v>83</v>
      </c>
      <c r="B91" s="26" t="str">
        <f t="shared" si="7"/>
        <v>Да, размещается по результатам большей части (не менее 50%) плановых контрольных мероприятий</v>
      </c>
      <c r="C91" s="97">
        <f t="shared" si="8"/>
        <v>1</v>
      </c>
      <c r="D91" s="97"/>
      <c r="E91" s="97"/>
      <c r="F91" s="95">
        <f>C91*(1-D91)*(1-E91)</f>
        <v>1</v>
      </c>
      <c r="G91" s="16">
        <f t="shared" si="10"/>
        <v>76</v>
      </c>
      <c r="H91" s="60" t="s">
        <v>350</v>
      </c>
      <c r="I91" s="97">
        <v>15</v>
      </c>
      <c r="J91" s="97">
        <v>10</v>
      </c>
      <c r="K91" s="16">
        <f t="shared" si="11"/>
        <v>66.666666666666657</v>
      </c>
      <c r="L91" s="13" t="s">
        <v>514</v>
      </c>
      <c r="M91" s="60" t="s">
        <v>350</v>
      </c>
      <c r="N91" s="61">
        <v>10</v>
      </c>
      <c r="O91" s="61">
        <v>9</v>
      </c>
      <c r="P91" s="16">
        <f t="shared" si="12"/>
        <v>90</v>
      </c>
      <c r="Q91" s="39" t="s">
        <v>609</v>
      </c>
      <c r="R91" s="15" t="s">
        <v>386</v>
      </c>
    </row>
    <row r="92" spans="1:21" ht="16" customHeight="1" x14ac:dyDescent="0.35">
      <c r="A92" s="13" t="s">
        <v>92</v>
      </c>
      <c r="B92" s="26" t="str">
        <f t="shared" si="7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92" s="97">
        <f t="shared" si="8"/>
        <v>0</v>
      </c>
      <c r="D92" s="97"/>
      <c r="E92" s="97"/>
      <c r="F92" s="95">
        <f t="shared" si="9"/>
        <v>0</v>
      </c>
      <c r="G92" s="16">
        <f t="shared" si="10"/>
        <v>0</v>
      </c>
      <c r="H92" s="60" t="s">
        <v>350</v>
      </c>
      <c r="I92" s="97">
        <v>11</v>
      </c>
      <c r="J92" s="97">
        <v>0</v>
      </c>
      <c r="K92" s="16">
        <f t="shared" si="11"/>
        <v>0</v>
      </c>
      <c r="L92" s="13"/>
      <c r="M92" s="60" t="s">
        <v>350</v>
      </c>
      <c r="N92" s="61">
        <v>14</v>
      </c>
      <c r="O92" s="61">
        <v>0</v>
      </c>
      <c r="P92" s="16">
        <v>0</v>
      </c>
      <c r="Q92" s="80"/>
      <c r="R92" s="15" t="s">
        <v>432</v>
      </c>
    </row>
    <row r="93" spans="1:21" ht="16" customHeight="1" x14ac:dyDescent="0.35">
      <c r="A93" s="13" t="s">
        <v>93</v>
      </c>
      <c r="B93" s="26" t="str">
        <f t="shared" si="7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93" s="97">
        <f t="shared" si="8"/>
        <v>0</v>
      </c>
      <c r="D93" s="97"/>
      <c r="E93" s="97"/>
      <c r="F93" s="95">
        <f t="shared" si="9"/>
        <v>0</v>
      </c>
      <c r="G93" s="16">
        <f t="shared" si="10"/>
        <v>0</v>
      </c>
      <c r="H93" s="60" t="s">
        <v>350</v>
      </c>
      <c r="I93" s="97">
        <v>10</v>
      </c>
      <c r="J93" s="97">
        <v>0</v>
      </c>
      <c r="K93" s="16">
        <f t="shared" si="11"/>
        <v>0</v>
      </c>
      <c r="L93" s="13"/>
      <c r="M93" s="60" t="s">
        <v>350</v>
      </c>
      <c r="N93" s="61">
        <v>9</v>
      </c>
      <c r="O93" s="61">
        <v>0</v>
      </c>
      <c r="P93" s="16">
        <f t="shared" si="12"/>
        <v>0</v>
      </c>
      <c r="Q93" s="39"/>
      <c r="R93" s="15" t="s">
        <v>433</v>
      </c>
    </row>
    <row r="94" spans="1:21" ht="16" customHeight="1" x14ac:dyDescent="0.35">
      <c r="A94" s="13" t="s">
        <v>94</v>
      </c>
      <c r="B94" s="26" t="str">
        <f t="shared" si="7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94" s="97">
        <f t="shared" si="8"/>
        <v>0</v>
      </c>
      <c r="D94" s="97">
        <v>0.5</v>
      </c>
      <c r="E94" s="97"/>
      <c r="F94" s="95">
        <f t="shared" si="9"/>
        <v>0</v>
      </c>
      <c r="G94" s="16">
        <f t="shared" si="10"/>
        <v>15.151515151515152</v>
      </c>
      <c r="H94" s="60" t="s">
        <v>350</v>
      </c>
      <c r="I94" s="97">
        <v>21</v>
      </c>
      <c r="J94" s="97">
        <v>5</v>
      </c>
      <c r="K94" s="16">
        <f t="shared" si="11"/>
        <v>23.809523809523807</v>
      </c>
      <c r="L94" s="13" t="s">
        <v>611</v>
      </c>
      <c r="M94" s="60" t="s">
        <v>350</v>
      </c>
      <c r="N94" s="61">
        <v>12</v>
      </c>
      <c r="O94" s="61">
        <v>0</v>
      </c>
      <c r="P94" s="16">
        <f t="shared" si="12"/>
        <v>0</v>
      </c>
      <c r="Q94" s="39"/>
      <c r="R94" s="15" t="s">
        <v>434</v>
      </c>
    </row>
    <row r="95" spans="1:21" ht="16" customHeight="1" x14ac:dyDescent="0.35">
      <c r="A95" s="13" t="s">
        <v>95</v>
      </c>
      <c r="B95" s="26" t="str">
        <f t="shared" si="7"/>
        <v>Да, размещается по результатам всех (100%) плановых контрольных мероприятий</v>
      </c>
      <c r="C95" s="97">
        <f t="shared" si="8"/>
        <v>2</v>
      </c>
      <c r="D95" s="97"/>
      <c r="E95" s="97"/>
      <c r="F95" s="95">
        <f t="shared" si="9"/>
        <v>2</v>
      </c>
      <c r="G95" s="16">
        <f t="shared" si="10"/>
        <v>100</v>
      </c>
      <c r="H95" s="60" t="s">
        <v>350</v>
      </c>
      <c r="I95" s="97">
        <v>21</v>
      </c>
      <c r="J95" s="97">
        <v>21</v>
      </c>
      <c r="K95" s="16">
        <f t="shared" si="11"/>
        <v>100</v>
      </c>
      <c r="L95" s="13"/>
      <c r="M95" s="60" t="s">
        <v>350</v>
      </c>
      <c r="N95" s="61">
        <v>18</v>
      </c>
      <c r="O95" s="61">
        <v>18</v>
      </c>
      <c r="P95" s="16">
        <f t="shared" si="12"/>
        <v>100</v>
      </c>
      <c r="Q95" s="39" t="s">
        <v>633</v>
      </c>
      <c r="R95" s="15" t="s">
        <v>387</v>
      </c>
    </row>
    <row r="96" spans="1:21" ht="16" customHeight="1" x14ac:dyDescent="0.35">
      <c r="A96" s="13" t="s">
        <v>96</v>
      </c>
      <c r="B96" s="26" t="str">
        <f t="shared" si="7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96" s="97">
        <f t="shared" si="8"/>
        <v>0</v>
      </c>
      <c r="D96" s="97"/>
      <c r="E96" s="97"/>
      <c r="F96" s="95">
        <f t="shared" si="9"/>
        <v>0</v>
      </c>
      <c r="G96" s="16">
        <f t="shared" si="10"/>
        <v>0</v>
      </c>
      <c r="H96" s="60" t="s">
        <v>350</v>
      </c>
      <c r="I96" s="97">
        <v>4</v>
      </c>
      <c r="J96" s="97">
        <v>0</v>
      </c>
      <c r="K96" s="16">
        <f t="shared" si="11"/>
        <v>0</v>
      </c>
      <c r="L96" s="13"/>
      <c r="M96" s="60" t="s">
        <v>350</v>
      </c>
      <c r="N96" s="61">
        <v>6</v>
      </c>
      <c r="O96" s="61">
        <v>0</v>
      </c>
      <c r="P96" s="16">
        <f t="shared" si="12"/>
        <v>0</v>
      </c>
      <c r="Q96" s="39"/>
      <c r="R96" s="15" t="s">
        <v>388</v>
      </c>
    </row>
    <row r="97" spans="1:21" ht="16" customHeight="1" x14ac:dyDescent="0.35">
      <c r="A97" s="13" t="s">
        <v>97</v>
      </c>
      <c r="B97" s="26" t="str">
        <f t="shared" si="7"/>
        <v>Да, размещается по результатам большей части (не менее 50%) плановых контрольных мероприятий</v>
      </c>
      <c r="C97" s="97">
        <f t="shared" si="8"/>
        <v>1</v>
      </c>
      <c r="D97" s="97"/>
      <c r="E97" s="97"/>
      <c r="F97" s="95">
        <f t="shared" si="9"/>
        <v>1</v>
      </c>
      <c r="G97" s="16">
        <f t="shared" si="10"/>
        <v>81.25</v>
      </c>
      <c r="H97" s="60" t="s">
        <v>350</v>
      </c>
      <c r="I97" s="97">
        <v>16</v>
      </c>
      <c r="J97" s="97">
        <v>13</v>
      </c>
      <c r="K97" s="16">
        <f t="shared" si="11"/>
        <v>81.25</v>
      </c>
      <c r="L97" s="13" t="s">
        <v>509</v>
      </c>
      <c r="M97" s="60" t="s">
        <v>350</v>
      </c>
      <c r="N97" s="61">
        <v>0</v>
      </c>
      <c r="O97" s="61">
        <v>0</v>
      </c>
      <c r="P97" s="16" t="s">
        <v>456</v>
      </c>
      <c r="Q97" s="39" t="s">
        <v>612</v>
      </c>
      <c r="R97" s="15" t="s">
        <v>435</v>
      </c>
    </row>
    <row r="98" spans="1:21" ht="16" customHeight="1" x14ac:dyDescent="0.35">
      <c r="A98" s="13" t="s">
        <v>98</v>
      </c>
      <c r="B98" s="26" t="str">
        <f t="shared" si="7"/>
        <v>Да, размещается по результатам большей части (не менее 50%) плановых контрольных мероприятий</v>
      </c>
      <c r="C98" s="97">
        <f t="shared" si="8"/>
        <v>1</v>
      </c>
      <c r="D98" s="97"/>
      <c r="E98" s="97"/>
      <c r="F98" s="95">
        <f t="shared" si="9"/>
        <v>1</v>
      </c>
      <c r="G98" s="16">
        <f t="shared" si="10"/>
        <v>64.285714285714292</v>
      </c>
      <c r="H98" s="60" t="s">
        <v>350</v>
      </c>
      <c r="I98" s="97">
        <v>7</v>
      </c>
      <c r="J98" s="97">
        <v>4</v>
      </c>
      <c r="K98" s="16">
        <f t="shared" si="11"/>
        <v>57.142857142857139</v>
      </c>
      <c r="L98" s="13" t="s">
        <v>510</v>
      </c>
      <c r="M98" s="60" t="s">
        <v>350</v>
      </c>
      <c r="N98" s="61">
        <v>7</v>
      </c>
      <c r="O98" s="61">
        <v>5</v>
      </c>
      <c r="P98" s="16">
        <f t="shared" si="12"/>
        <v>71.428571428571431</v>
      </c>
      <c r="Q98" s="39" t="s">
        <v>613</v>
      </c>
      <c r="R98" s="12" t="s">
        <v>436</v>
      </c>
      <c r="U98" s="51"/>
    </row>
    <row r="99" spans="1:21" ht="16" customHeight="1" x14ac:dyDescent="0.35">
      <c r="A99" s="13" t="s">
        <v>99</v>
      </c>
      <c r="B99" s="26" t="str">
        <f t="shared" si="7"/>
        <v>Нет, не размещается, или размещается в части отдельных (менее 50%) плановых контрольных мероприятий, или размещенная информация не отвечает требованиям</v>
      </c>
      <c r="C99" s="97">
        <f t="shared" si="8"/>
        <v>0</v>
      </c>
      <c r="D99" s="97"/>
      <c r="E99" s="97"/>
      <c r="F99" s="95">
        <f t="shared" si="9"/>
        <v>0</v>
      </c>
      <c r="G99" s="16">
        <f t="shared" si="10"/>
        <v>16.666666666666664</v>
      </c>
      <c r="H99" s="60" t="s">
        <v>350</v>
      </c>
      <c r="I99" s="97">
        <v>5</v>
      </c>
      <c r="J99" s="97">
        <v>1</v>
      </c>
      <c r="K99" s="16">
        <f t="shared" si="11"/>
        <v>20</v>
      </c>
      <c r="L99" s="13" t="s">
        <v>512</v>
      </c>
      <c r="M99" s="60" t="s">
        <v>350</v>
      </c>
      <c r="N99" s="61">
        <v>7</v>
      </c>
      <c r="O99" s="61">
        <v>1</v>
      </c>
      <c r="P99" s="16">
        <f t="shared" si="12"/>
        <v>14.285714285714285</v>
      </c>
      <c r="Q99" s="39" t="s">
        <v>614</v>
      </c>
      <c r="R99" s="15" t="s">
        <v>389</v>
      </c>
    </row>
    <row r="100" spans="1:21" x14ac:dyDescent="0.35">
      <c r="A100" s="87" t="s">
        <v>511</v>
      </c>
    </row>
    <row r="101" spans="1:21" x14ac:dyDescent="0.35">
      <c r="A101" s="87" t="s">
        <v>641</v>
      </c>
    </row>
  </sheetData>
  <autoFilter ref="A7:R101" xr:uid="{00000000-0009-0000-0000-000006000000}"/>
  <mergeCells count="20">
    <mergeCell ref="G3:G6"/>
    <mergeCell ref="L3:L6"/>
    <mergeCell ref="A3:A6"/>
    <mergeCell ref="C3:F3"/>
    <mergeCell ref="R3:R6"/>
    <mergeCell ref="C4:C6"/>
    <mergeCell ref="D4:D6"/>
    <mergeCell ref="E4:E6"/>
    <mergeCell ref="F4:F6"/>
    <mergeCell ref="I4:I6"/>
    <mergeCell ref="J4:J6"/>
    <mergeCell ref="K4:K6"/>
    <mergeCell ref="I3:K3"/>
    <mergeCell ref="H3:H6"/>
    <mergeCell ref="Q3:Q6"/>
    <mergeCell ref="M3:M6"/>
    <mergeCell ref="N3:P3"/>
    <mergeCell ref="N4:N6"/>
    <mergeCell ref="O4:O6"/>
    <mergeCell ref="P4:P6"/>
  </mergeCells>
  <dataValidations count="1">
    <dataValidation type="list" allowBlank="1" showInputMessage="1" showErrorMessage="1" sqref="WVP983048:WVP983139 JD8:JD99 SZ8:SZ99 ACV8:ACV99 AMR8:AMR99 AWN8:AWN99 BGJ8:BGJ99 BQF8:BQF99 CAB8:CAB99 CJX8:CJX99 CTT8:CTT99 DDP8:DDP99 DNL8:DNL99 DXH8:DXH99 EHD8:EHD99 EQZ8:EQZ99 FAV8:FAV99 FKR8:FKR99 FUN8:FUN99 GEJ8:GEJ99 GOF8:GOF99 GYB8:GYB99 HHX8:HHX99 HRT8:HRT99 IBP8:IBP99 ILL8:ILL99 IVH8:IVH99 JFD8:JFD99 JOZ8:JOZ99 JYV8:JYV99 KIR8:KIR99 KSN8:KSN99 LCJ8:LCJ99 LMF8:LMF99 LWB8:LWB99 MFX8:MFX99 MPT8:MPT99 MZP8:MZP99 NJL8:NJL99 NTH8:NTH99 ODD8:ODD99 OMZ8:OMZ99 OWV8:OWV99 PGR8:PGR99 PQN8:PQN99 QAJ8:QAJ99 QKF8:QKF99 QUB8:QUB99 RDX8:RDX99 RNT8:RNT99 RXP8:RXP99 SHL8:SHL99 SRH8:SRH99 TBD8:TBD99 TKZ8:TKZ99 TUV8:TUV99 UER8:UER99 UON8:UON99 UYJ8:UYJ99 VIF8:VIF99 VSB8:VSB99 WBX8:WBX99 WLT8:WLT99 WVP8:WVP99 B65544:B65635 JD65544:JD65635 SZ65544:SZ65635 ACV65544:ACV65635 AMR65544:AMR65635 AWN65544:AWN65635 BGJ65544:BGJ65635 BQF65544:BQF65635 CAB65544:CAB65635 CJX65544:CJX65635 CTT65544:CTT65635 DDP65544:DDP65635 DNL65544:DNL65635 DXH65544:DXH65635 EHD65544:EHD65635 EQZ65544:EQZ65635 FAV65544:FAV65635 FKR65544:FKR65635 FUN65544:FUN65635 GEJ65544:GEJ65635 GOF65544:GOF65635 GYB65544:GYB65635 HHX65544:HHX65635 HRT65544:HRT65635 IBP65544:IBP65635 ILL65544:ILL65635 IVH65544:IVH65635 JFD65544:JFD65635 JOZ65544:JOZ65635 JYV65544:JYV65635 KIR65544:KIR65635 KSN65544:KSN65635 LCJ65544:LCJ65635 LMF65544:LMF65635 LWB65544:LWB65635 MFX65544:MFX65635 MPT65544:MPT65635 MZP65544:MZP65635 NJL65544:NJL65635 NTH65544:NTH65635 ODD65544:ODD65635 OMZ65544:OMZ65635 OWV65544:OWV65635 PGR65544:PGR65635 PQN65544:PQN65635 QAJ65544:QAJ65635 QKF65544:QKF65635 QUB65544:QUB65635 RDX65544:RDX65635 RNT65544:RNT65635 RXP65544:RXP65635 SHL65544:SHL65635 SRH65544:SRH65635 TBD65544:TBD65635 TKZ65544:TKZ65635 TUV65544:TUV65635 UER65544:UER65635 UON65544:UON65635 UYJ65544:UYJ65635 VIF65544:VIF65635 VSB65544:VSB65635 WBX65544:WBX65635 WLT65544:WLT65635 WVP65544:WVP65635 B131080:B131171 JD131080:JD131171 SZ131080:SZ131171 ACV131080:ACV131171 AMR131080:AMR131171 AWN131080:AWN131171 BGJ131080:BGJ131171 BQF131080:BQF131171 CAB131080:CAB131171 CJX131080:CJX131171 CTT131080:CTT131171 DDP131080:DDP131171 DNL131080:DNL131171 DXH131080:DXH131171 EHD131080:EHD131171 EQZ131080:EQZ131171 FAV131080:FAV131171 FKR131080:FKR131171 FUN131080:FUN131171 GEJ131080:GEJ131171 GOF131080:GOF131171 GYB131080:GYB131171 HHX131080:HHX131171 HRT131080:HRT131171 IBP131080:IBP131171 ILL131080:ILL131171 IVH131080:IVH131171 JFD131080:JFD131171 JOZ131080:JOZ131171 JYV131080:JYV131171 KIR131080:KIR131171 KSN131080:KSN131171 LCJ131080:LCJ131171 LMF131080:LMF131171 LWB131080:LWB131171 MFX131080:MFX131171 MPT131080:MPT131171 MZP131080:MZP131171 NJL131080:NJL131171 NTH131080:NTH131171 ODD131080:ODD131171 OMZ131080:OMZ131171 OWV131080:OWV131171 PGR131080:PGR131171 PQN131080:PQN131171 QAJ131080:QAJ131171 QKF131080:QKF131171 QUB131080:QUB131171 RDX131080:RDX131171 RNT131080:RNT131171 RXP131080:RXP131171 SHL131080:SHL131171 SRH131080:SRH131171 TBD131080:TBD131171 TKZ131080:TKZ131171 TUV131080:TUV131171 UER131080:UER131171 UON131080:UON131171 UYJ131080:UYJ131171 VIF131080:VIF131171 VSB131080:VSB131171 WBX131080:WBX131171 WLT131080:WLT131171 WVP131080:WVP131171 B196616:B196707 JD196616:JD196707 SZ196616:SZ196707 ACV196616:ACV196707 AMR196616:AMR196707 AWN196616:AWN196707 BGJ196616:BGJ196707 BQF196616:BQF196707 CAB196616:CAB196707 CJX196616:CJX196707 CTT196616:CTT196707 DDP196616:DDP196707 DNL196616:DNL196707 DXH196616:DXH196707 EHD196616:EHD196707 EQZ196616:EQZ196707 FAV196616:FAV196707 FKR196616:FKR196707 FUN196616:FUN196707 GEJ196616:GEJ196707 GOF196616:GOF196707 GYB196616:GYB196707 HHX196616:HHX196707 HRT196616:HRT196707 IBP196616:IBP196707 ILL196616:ILL196707 IVH196616:IVH196707 JFD196616:JFD196707 JOZ196616:JOZ196707 JYV196616:JYV196707 KIR196616:KIR196707 KSN196616:KSN196707 LCJ196616:LCJ196707 LMF196616:LMF196707 LWB196616:LWB196707 MFX196616:MFX196707 MPT196616:MPT196707 MZP196616:MZP196707 NJL196616:NJL196707 NTH196616:NTH196707 ODD196616:ODD196707 OMZ196616:OMZ196707 OWV196616:OWV196707 PGR196616:PGR196707 PQN196616:PQN196707 QAJ196616:QAJ196707 QKF196616:QKF196707 QUB196616:QUB196707 RDX196616:RDX196707 RNT196616:RNT196707 RXP196616:RXP196707 SHL196616:SHL196707 SRH196616:SRH196707 TBD196616:TBD196707 TKZ196616:TKZ196707 TUV196616:TUV196707 UER196616:UER196707 UON196616:UON196707 UYJ196616:UYJ196707 VIF196616:VIF196707 VSB196616:VSB196707 WBX196616:WBX196707 WLT196616:WLT196707 WVP196616:WVP196707 B262152:B262243 JD262152:JD262243 SZ262152:SZ262243 ACV262152:ACV262243 AMR262152:AMR262243 AWN262152:AWN262243 BGJ262152:BGJ262243 BQF262152:BQF262243 CAB262152:CAB262243 CJX262152:CJX262243 CTT262152:CTT262243 DDP262152:DDP262243 DNL262152:DNL262243 DXH262152:DXH262243 EHD262152:EHD262243 EQZ262152:EQZ262243 FAV262152:FAV262243 FKR262152:FKR262243 FUN262152:FUN262243 GEJ262152:GEJ262243 GOF262152:GOF262243 GYB262152:GYB262243 HHX262152:HHX262243 HRT262152:HRT262243 IBP262152:IBP262243 ILL262152:ILL262243 IVH262152:IVH262243 JFD262152:JFD262243 JOZ262152:JOZ262243 JYV262152:JYV262243 KIR262152:KIR262243 KSN262152:KSN262243 LCJ262152:LCJ262243 LMF262152:LMF262243 LWB262152:LWB262243 MFX262152:MFX262243 MPT262152:MPT262243 MZP262152:MZP262243 NJL262152:NJL262243 NTH262152:NTH262243 ODD262152:ODD262243 OMZ262152:OMZ262243 OWV262152:OWV262243 PGR262152:PGR262243 PQN262152:PQN262243 QAJ262152:QAJ262243 QKF262152:QKF262243 QUB262152:QUB262243 RDX262152:RDX262243 RNT262152:RNT262243 RXP262152:RXP262243 SHL262152:SHL262243 SRH262152:SRH262243 TBD262152:TBD262243 TKZ262152:TKZ262243 TUV262152:TUV262243 UER262152:UER262243 UON262152:UON262243 UYJ262152:UYJ262243 VIF262152:VIF262243 VSB262152:VSB262243 WBX262152:WBX262243 WLT262152:WLT262243 WVP262152:WVP262243 B327688:B327779 JD327688:JD327779 SZ327688:SZ327779 ACV327688:ACV327779 AMR327688:AMR327779 AWN327688:AWN327779 BGJ327688:BGJ327779 BQF327688:BQF327779 CAB327688:CAB327779 CJX327688:CJX327779 CTT327688:CTT327779 DDP327688:DDP327779 DNL327688:DNL327779 DXH327688:DXH327779 EHD327688:EHD327779 EQZ327688:EQZ327779 FAV327688:FAV327779 FKR327688:FKR327779 FUN327688:FUN327779 GEJ327688:GEJ327779 GOF327688:GOF327779 GYB327688:GYB327779 HHX327688:HHX327779 HRT327688:HRT327779 IBP327688:IBP327779 ILL327688:ILL327779 IVH327688:IVH327779 JFD327688:JFD327779 JOZ327688:JOZ327779 JYV327688:JYV327779 KIR327688:KIR327779 KSN327688:KSN327779 LCJ327688:LCJ327779 LMF327688:LMF327779 LWB327688:LWB327779 MFX327688:MFX327779 MPT327688:MPT327779 MZP327688:MZP327779 NJL327688:NJL327779 NTH327688:NTH327779 ODD327688:ODD327779 OMZ327688:OMZ327779 OWV327688:OWV327779 PGR327688:PGR327779 PQN327688:PQN327779 QAJ327688:QAJ327779 QKF327688:QKF327779 QUB327688:QUB327779 RDX327688:RDX327779 RNT327688:RNT327779 RXP327688:RXP327779 SHL327688:SHL327779 SRH327688:SRH327779 TBD327688:TBD327779 TKZ327688:TKZ327779 TUV327688:TUV327779 UER327688:UER327779 UON327688:UON327779 UYJ327688:UYJ327779 VIF327688:VIF327779 VSB327688:VSB327779 WBX327688:WBX327779 WLT327688:WLT327779 WVP327688:WVP327779 B393224:B393315 JD393224:JD393315 SZ393224:SZ393315 ACV393224:ACV393315 AMR393224:AMR393315 AWN393224:AWN393315 BGJ393224:BGJ393315 BQF393224:BQF393315 CAB393224:CAB393315 CJX393224:CJX393315 CTT393224:CTT393315 DDP393224:DDP393315 DNL393224:DNL393315 DXH393224:DXH393315 EHD393224:EHD393315 EQZ393224:EQZ393315 FAV393224:FAV393315 FKR393224:FKR393315 FUN393224:FUN393315 GEJ393224:GEJ393315 GOF393224:GOF393315 GYB393224:GYB393315 HHX393224:HHX393315 HRT393224:HRT393315 IBP393224:IBP393315 ILL393224:ILL393315 IVH393224:IVH393315 JFD393224:JFD393315 JOZ393224:JOZ393315 JYV393224:JYV393315 KIR393224:KIR393315 KSN393224:KSN393315 LCJ393224:LCJ393315 LMF393224:LMF393315 LWB393224:LWB393315 MFX393224:MFX393315 MPT393224:MPT393315 MZP393224:MZP393315 NJL393224:NJL393315 NTH393224:NTH393315 ODD393224:ODD393315 OMZ393224:OMZ393315 OWV393224:OWV393315 PGR393224:PGR393315 PQN393224:PQN393315 QAJ393224:QAJ393315 QKF393224:QKF393315 QUB393224:QUB393315 RDX393224:RDX393315 RNT393224:RNT393315 RXP393224:RXP393315 SHL393224:SHL393315 SRH393224:SRH393315 TBD393224:TBD393315 TKZ393224:TKZ393315 TUV393224:TUV393315 UER393224:UER393315 UON393224:UON393315 UYJ393224:UYJ393315 VIF393224:VIF393315 VSB393224:VSB393315 WBX393224:WBX393315 WLT393224:WLT393315 WVP393224:WVP393315 B458760:B458851 JD458760:JD458851 SZ458760:SZ458851 ACV458760:ACV458851 AMR458760:AMR458851 AWN458760:AWN458851 BGJ458760:BGJ458851 BQF458760:BQF458851 CAB458760:CAB458851 CJX458760:CJX458851 CTT458760:CTT458851 DDP458760:DDP458851 DNL458760:DNL458851 DXH458760:DXH458851 EHD458760:EHD458851 EQZ458760:EQZ458851 FAV458760:FAV458851 FKR458760:FKR458851 FUN458760:FUN458851 GEJ458760:GEJ458851 GOF458760:GOF458851 GYB458760:GYB458851 HHX458760:HHX458851 HRT458760:HRT458851 IBP458760:IBP458851 ILL458760:ILL458851 IVH458760:IVH458851 JFD458760:JFD458851 JOZ458760:JOZ458851 JYV458760:JYV458851 KIR458760:KIR458851 KSN458760:KSN458851 LCJ458760:LCJ458851 LMF458760:LMF458851 LWB458760:LWB458851 MFX458760:MFX458851 MPT458760:MPT458851 MZP458760:MZP458851 NJL458760:NJL458851 NTH458760:NTH458851 ODD458760:ODD458851 OMZ458760:OMZ458851 OWV458760:OWV458851 PGR458760:PGR458851 PQN458760:PQN458851 QAJ458760:QAJ458851 QKF458760:QKF458851 QUB458760:QUB458851 RDX458760:RDX458851 RNT458760:RNT458851 RXP458760:RXP458851 SHL458760:SHL458851 SRH458760:SRH458851 TBD458760:TBD458851 TKZ458760:TKZ458851 TUV458760:TUV458851 UER458760:UER458851 UON458760:UON458851 UYJ458760:UYJ458851 VIF458760:VIF458851 VSB458760:VSB458851 WBX458760:WBX458851 WLT458760:WLT458851 WVP458760:WVP458851 B524296:B524387 JD524296:JD524387 SZ524296:SZ524387 ACV524296:ACV524387 AMR524296:AMR524387 AWN524296:AWN524387 BGJ524296:BGJ524387 BQF524296:BQF524387 CAB524296:CAB524387 CJX524296:CJX524387 CTT524296:CTT524387 DDP524296:DDP524387 DNL524296:DNL524387 DXH524296:DXH524387 EHD524296:EHD524387 EQZ524296:EQZ524387 FAV524296:FAV524387 FKR524296:FKR524387 FUN524296:FUN524387 GEJ524296:GEJ524387 GOF524296:GOF524387 GYB524296:GYB524387 HHX524296:HHX524387 HRT524296:HRT524387 IBP524296:IBP524387 ILL524296:ILL524387 IVH524296:IVH524387 JFD524296:JFD524387 JOZ524296:JOZ524387 JYV524296:JYV524387 KIR524296:KIR524387 KSN524296:KSN524387 LCJ524296:LCJ524387 LMF524296:LMF524387 LWB524296:LWB524387 MFX524296:MFX524387 MPT524296:MPT524387 MZP524296:MZP524387 NJL524296:NJL524387 NTH524296:NTH524387 ODD524296:ODD524387 OMZ524296:OMZ524387 OWV524296:OWV524387 PGR524296:PGR524387 PQN524296:PQN524387 QAJ524296:QAJ524387 QKF524296:QKF524387 QUB524296:QUB524387 RDX524296:RDX524387 RNT524296:RNT524387 RXP524296:RXP524387 SHL524296:SHL524387 SRH524296:SRH524387 TBD524296:TBD524387 TKZ524296:TKZ524387 TUV524296:TUV524387 UER524296:UER524387 UON524296:UON524387 UYJ524296:UYJ524387 VIF524296:VIF524387 VSB524296:VSB524387 WBX524296:WBX524387 WLT524296:WLT524387 WVP524296:WVP524387 B589832:B589923 JD589832:JD589923 SZ589832:SZ589923 ACV589832:ACV589923 AMR589832:AMR589923 AWN589832:AWN589923 BGJ589832:BGJ589923 BQF589832:BQF589923 CAB589832:CAB589923 CJX589832:CJX589923 CTT589832:CTT589923 DDP589832:DDP589923 DNL589832:DNL589923 DXH589832:DXH589923 EHD589832:EHD589923 EQZ589832:EQZ589923 FAV589832:FAV589923 FKR589832:FKR589923 FUN589832:FUN589923 GEJ589832:GEJ589923 GOF589832:GOF589923 GYB589832:GYB589923 HHX589832:HHX589923 HRT589832:HRT589923 IBP589832:IBP589923 ILL589832:ILL589923 IVH589832:IVH589923 JFD589832:JFD589923 JOZ589832:JOZ589923 JYV589832:JYV589923 KIR589832:KIR589923 KSN589832:KSN589923 LCJ589832:LCJ589923 LMF589832:LMF589923 LWB589832:LWB589923 MFX589832:MFX589923 MPT589832:MPT589923 MZP589832:MZP589923 NJL589832:NJL589923 NTH589832:NTH589923 ODD589832:ODD589923 OMZ589832:OMZ589923 OWV589832:OWV589923 PGR589832:PGR589923 PQN589832:PQN589923 QAJ589832:QAJ589923 QKF589832:QKF589923 QUB589832:QUB589923 RDX589832:RDX589923 RNT589832:RNT589923 RXP589832:RXP589923 SHL589832:SHL589923 SRH589832:SRH589923 TBD589832:TBD589923 TKZ589832:TKZ589923 TUV589832:TUV589923 UER589832:UER589923 UON589832:UON589923 UYJ589832:UYJ589923 VIF589832:VIF589923 VSB589832:VSB589923 WBX589832:WBX589923 WLT589832:WLT589923 WVP589832:WVP589923 B655368:B655459 JD655368:JD655459 SZ655368:SZ655459 ACV655368:ACV655459 AMR655368:AMR655459 AWN655368:AWN655459 BGJ655368:BGJ655459 BQF655368:BQF655459 CAB655368:CAB655459 CJX655368:CJX655459 CTT655368:CTT655459 DDP655368:DDP655459 DNL655368:DNL655459 DXH655368:DXH655459 EHD655368:EHD655459 EQZ655368:EQZ655459 FAV655368:FAV655459 FKR655368:FKR655459 FUN655368:FUN655459 GEJ655368:GEJ655459 GOF655368:GOF655459 GYB655368:GYB655459 HHX655368:HHX655459 HRT655368:HRT655459 IBP655368:IBP655459 ILL655368:ILL655459 IVH655368:IVH655459 JFD655368:JFD655459 JOZ655368:JOZ655459 JYV655368:JYV655459 KIR655368:KIR655459 KSN655368:KSN655459 LCJ655368:LCJ655459 LMF655368:LMF655459 LWB655368:LWB655459 MFX655368:MFX655459 MPT655368:MPT655459 MZP655368:MZP655459 NJL655368:NJL655459 NTH655368:NTH655459 ODD655368:ODD655459 OMZ655368:OMZ655459 OWV655368:OWV655459 PGR655368:PGR655459 PQN655368:PQN655459 QAJ655368:QAJ655459 QKF655368:QKF655459 QUB655368:QUB655459 RDX655368:RDX655459 RNT655368:RNT655459 RXP655368:RXP655459 SHL655368:SHL655459 SRH655368:SRH655459 TBD655368:TBD655459 TKZ655368:TKZ655459 TUV655368:TUV655459 UER655368:UER655459 UON655368:UON655459 UYJ655368:UYJ655459 VIF655368:VIF655459 VSB655368:VSB655459 WBX655368:WBX655459 WLT655368:WLT655459 WVP655368:WVP655459 B720904:B720995 JD720904:JD720995 SZ720904:SZ720995 ACV720904:ACV720995 AMR720904:AMR720995 AWN720904:AWN720995 BGJ720904:BGJ720995 BQF720904:BQF720995 CAB720904:CAB720995 CJX720904:CJX720995 CTT720904:CTT720995 DDP720904:DDP720995 DNL720904:DNL720995 DXH720904:DXH720995 EHD720904:EHD720995 EQZ720904:EQZ720995 FAV720904:FAV720995 FKR720904:FKR720995 FUN720904:FUN720995 GEJ720904:GEJ720995 GOF720904:GOF720995 GYB720904:GYB720995 HHX720904:HHX720995 HRT720904:HRT720995 IBP720904:IBP720995 ILL720904:ILL720995 IVH720904:IVH720995 JFD720904:JFD720995 JOZ720904:JOZ720995 JYV720904:JYV720995 KIR720904:KIR720995 KSN720904:KSN720995 LCJ720904:LCJ720995 LMF720904:LMF720995 LWB720904:LWB720995 MFX720904:MFX720995 MPT720904:MPT720995 MZP720904:MZP720995 NJL720904:NJL720995 NTH720904:NTH720995 ODD720904:ODD720995 OMZ720904:OMZ720995 OWV720904:OWV720995 PGR720904:PGR720995 PQN720904:PQN720995 QAJ720904:QAJ720995 QKF720904:QKF720995 QUB720904:QUB720995 RDX720904:RDX720995 RNT720904:RNT720995 RXP720904:RXP720995 SHL720904:SHL720995 SRH720904:SRH720995 TBD720904:TBD720995 TKZ720904:TKZ720995 TUV720904:TUV720995 UER720904:UER720995 UON720904:UON720995 UYJ720904:UYJ720995 VIF720904:VIF720995 VSB720904:VSB720995 WBX720904:WBX720995 WLT720904:WLT720995 WVP720904:WVP720995 B786440:B786531 JD786440:JD786531 SZ786440:SZ786531 ACV786440:ACV786531 AMR786440:AMR786531 AWN786440:AWN786531 BGJ786440:BGJ786531 BQF786440:BQF786531 CAB786440:CAB786531 CJX786440:CJX786531 CTT786440:CTT786531 DDP786440:DDP786531 DNL786440:DNL786531 DXH786440:DXH786531 EHD786440:EHD786531 EQZ786440:EQZ786531 FAV786440:FAV786531 FKR786440:FKR786531 FUN786440:FUN786531 GEJ786440:GEJ786531 GOF786440:GOF786531 GYB786440:GYB786531 HHX786440:HHX786531 HRT786440:HRT786531 IBP786440:IBP786531 ILL786440:ILL786531 IVH786440:IVH786531 JFD786440:JFD786531 JOZ786440:JOZ786531 JYV786440:JYV786531 KIR786440:KIR786531 KSN786440:KSN786531 LCJ786440:LCJ786531 LMF786440:LMF786531 LWB786440:LWB786531 MFX786440:MFX786531 MPT786440:MPT786531 MZP786440:MZP786531 NJL786440:NJL786531 NTH786440:NTH786531 ODD786440:ODD786531 OMZ786440:OMZ786531 OWV786440:OWV786531 PGR786440:PGR786531 PQN786440:PQN786531 QAJ786440:QAJ786531 QKF786440:QKF786531 QUB786440:QUB786531 RDX786440:RDX786531 RNT786440:RNT786531 RXP786440:RXP786531 SHL786440:SHL786531 SRH786440:SRH786531 TBD786440:TBD786531 TKZ786440:TKZ786531 TUV786440:TUV786531 UER786440:UER786531 UON786440:UON786531 UYJ786440:UYJ786531 VIF786440:VIF786531 VSB786440:VSB786531 WBX786440:WBX786531 WLT786440:WLT786531 WVP786440:WVP786531 B851976:B852067 JD851976:JD852067 SZ851976:SZ852067 ACV851976:ACV852067 AMR851976:AMR852067 AWN851976:AWN852067 BGJ851976:BGJ852067 BQF851976:BQF852067 CAB851976:CAB852067 CJX851976:CJX852067 CTT851976:CTT852067 DDP851976:DDP852067 DNL851976:DNL852067 DXH851976:DXH852067 EHD851976:EHD852067 EQZ851976:EQZ852067 FAV851976:FAV852067 FKR851976:FKR852067 FUN851976:FUN852067 GEJ851976:GEJ852067 GOF851976:GOF852067 GYB851976:GYB852067 HHX851976:HHX852067 HRT851976:HRT852067 IBP851976:IBP852067 ILL851976:ILL852067 IVH851976:IVH852067 JFD851976:JFD852067 JOZ851976:JOZ852067 JYV851976:JYV852067 KIR851976:KIR852067 KSN851976:KSN852067 LCJ851976:LCJ852067 LMF851976:LMF852067 LWB851976:LWB852067 MFX851976:MFX852067 MPT851976:MPT852067 MZP851976:MZP852067 NJL851976:NJL852067 NTH851976:NTH852067 ODD851976:ODD852067 OMZ851976:OMZ852067 OWV851976:OWV852067 PGR851976:PGR852067 PQN851976:PQN852067 QAJ851976:QAJ852067 QKF851976:QKF852067 QUB851976:QUB852067 RDX851976:RDX852067 RNT851976:RNT852067 RXP851976:RXP852067 SHL851976:SHL852067 SRH851976:SRH852067 TBD851976:TBD852067 TKZ851976:TKZ852067 TUV851976:TUV852067 UER851976:UER852067 UON851976:UON852067 UYJ851976:UYJ852067 VIF851976:VIF852067 VSB851976:VSB852067 WBX851976:WBX852067 WLT851976:WLT852067 WVP851976:WVP852067 B917512:B917603 JD917512:JD917603 SZ917512:SZ917603 ACV917512:ACV917603 AMR917512:AMR917603 AWN917512:AWN917603 BGJ917512:BGJ917603 BQF917512:BQF917603 CAB917512:CAB917603 CJX917512:CJX917603 CTT917512:CTT917603 DDP917512:DDP917603 DNL917512:DNL917603 DXH917512:DXH917603 EHD917512:EHD917603 EQZ917512:EQZ917603 FAV917512:FAV917603 FKR917512:FKR917603 FUN917512:FUN917603 GEJ917512:GEJ917603 GOF917512:GOF917603 GYB917512:GYB917603 HHX917512:HHX917603 HRT917512:HRT917603 IBP917512:IBP917603 ILL917512:ILL917603 IVH917512:IVH917603 JFD917512:JFD917603 JOZ917512:JOZ917603 JYV917512:JYV917603 KIR917512:KIR917603 KSN917512:KSN917603 LCJ917512:LCJ917603 LMF917512:LMF917603 LWB917512:LWB917603 MFX917512:MFX917603 MPT917512:MPT917603 MZP917512:MZP917603 NJL917512:NJL917603 NTH917512:NTH917603 ODD917512:ODD917603 OMZ917512:OMZ917603 OWV917512:OWV917603 PGR917512:PGR917603 PQN917512:PQN917603 QAJ917512:QAJ917603 QKF917512:QKF917603 QUB917512:QUB917603 RDX917512:RDX917603 RNT917512:RNT917603 RXP917512:RXP917603 SHL917512:SHL917603 SRH917512:SRH917603 TBD917512:TBD917603 TKZ917512:TKZ917603 TUV917512:TUV917603 UER917512:UER917603 UON917512:UON917603 UYJ917512:UYJ917603 VIF917512:VIF917603 VSB917512:VSB917603 WBX917512:WBX917603 WLT917512:WLT917603 WVP917512:WVP917603 B983048:B983139 JD983048:JD983139 SZ983048:SZ983139 ACV983048:ACV983139 AMR983048:AMR983139 AWN983048:AWN983139 BGJ983048:BGJ983139 BQF983048:BQF983139 CAB983048:CAB983139 CJX983048:CJX983139 CTT983048:CTT983139 DDP983048:DDP983139 DNL983048:DNL983139 DXH983048:DXH983139 EHD983048:EHD983139 EQZ983048:EQZ983139 FAV983048:FAV983139 FKR983048:FKR983139 FUN983048:FUN983139 GEJ983048:GEJ983139 GOF983048:GOF983139 GYB983048:GYB983139 HHX983048:HHX983139 HRT983048:HRT983139 IBP983048:IBP983139 ILL983048:ILL983139 IVH983048:IVH983139 JFD983048:JFD983139 JOZ983048:JOZ983139 JYV983048:JYV983139 KIR983048:KIR983139 KSN983048:KSN983139 LCJ983048:LCJ983139 LMF983048:LMF983139 LWB983048:LWB983139 MFX983048:MFX983139 MPT983048:MPT983139 MZP983048:MZP983139 NJL983048:NJL983139 NTH983048:NTH983139 ODD983048:ODD983139 OMZ983048:OMZ983139 OWV983048:OWV983139 PGR983048:PGR983139 PQN983048:PQN983139 QAJ983048:QAJ983139 QKF983048:QKF983139 QUB983048:QUB983139 RDX983048:RDX983139 RNT983048:RNT983139 RXP983048:RXP983139 SHL983048:SHL983139 SRH983048:SRH983139 TBD983048:TBD983139 TKZ983048:TKZ983139 TUV983048:TUV983139 UER983048:UER983139 UON983048:UON983139 UYJ983048:UYJ983139 VIF983048:VIF983139 VSB983048:VSB983139 WBX983048:WBX983139 WLT983048:WLT983139 B8:B99" xr:uid="{00000000-0002-0000-0600-000000000000}">
      <formula1>$B$4:$B$6</formula1>
    </dataValidation>
  </dataValidations>
  <hyperlinks>
    <hyperlink ref="R9" r:id="rId1" xr:uid="{00000000-0004-0000-0600-000000000000}"/>
    <hyperlink ref="R11" r:id="rId2" xr:uid="{00000000-0004-0000-0600-000001000000}"/>
    <hyperlink ref="R13" r:id="rId3" xr:uid="{00000000-0004-0000-0600-000002000000}"/>
    <hyperlink ref="R16" r:id="rId4" xr:uid="{00000000-0004-0000-0600-000003000000}"/>
    <hyperlink ref="R17" r:id="rId5" xr:uid="{00000000-0004-0000-0600-000004000000}"/>
    <hyperlink ref="R18" r:id="rId6" xr:uid="{00000000-0004-0000-0600-000005000000}"/>
    <hyperlink ref="R15" r:id="rId7" xr:uid="{00000000-0004-0000-0600-000006000000}"/>
    <hyperlink ref="R19" r:id="rId8" xr:uid="{00000000-0004-0000-0600-000007000000}"/>
    <hyperlink ref="R20" r:id="rId9" xr:uid="{00000000-0004-0000-0600-000008000000}"/>
    <hyperlink ref="R21" r:id="rId10" xr:uid="{00000000-0004-0000-0600-000009000000}"/>
    <hyperlink ref="R24" r:id="rId11" xr:uid="{00000000-0004-0000-0600-00000A000000}"/>
    <hyperlink ref="R23" r:id="rId12" xr:uid="{00000000-0004-0000-0600-00000B000000}"/>
    <hyperlink ref="R25" r:id="rId13" xr:uid="{00000000-0004-0000-0600-00000C000000}"/>
    <hyperlink ref="R28" r:id="rId14" xr:uid="{00000000-0004-0000-0600-00000D000000}"/>
    <hyperlink ref="R27" r:id="rId15" xr:uid="{00000000-0004-0000-0600-00000E000000}"/>
    <hyperlink ref="R29" r:id="rId16" xr:uid="{00000000-0004-0000-0600-00000F000000}"/>
    <hyperlink ref="R31" r:id="rId17" xr:uid="{00000000-0004-0000-0600-000010000000}"/>
    <hyperlink ref="R33" r:id="rId18" xr:uid="{00000000-0004-0000-0600-000011000000}"/>
    <hyperlink ref="R30" r:id="rId19" xr:uid="{00000000-0004-0000-0600-000012000000}"/>
    <hyperlink ref="R32" r:id="rId20" display="http://www.ksplo.ru/proverka_otchet" xr:uid="{00000000-0004-0000-0600-000013000000}"/>
    <hyperlink ref="R36" r:id="rId21" xr:uid="{00000000-0004-0000-0600-000014000000}"/>
    <hyperlink ref="R37" r:id="rId22" xr:uid="{00000000-0004-0000-0600-000015000000}"/>
    <hyperlink ref="R39" r:id="rId23" xr:uid="{00000000-0004-0000-0600-000016000000}"/>
    <hyperlink ref="R43" r:id="rId24" xr:uid="{00000000-0004-0000-0600-000017000000}"/>
    <hyperlink ref="R42" r:id="rId25" xr:uid="{00000000-0004-0000-0600-000018000000}"/>
    <hyperlink ref="R44" r:id="rId26" xr:uid="{00000000-0004-0000-0600-000019000000}"/>
    <hyperlink ref="R46" r:id="rId27" display="http://ksp-sev.ru/%D0%BF%D0%BB%D0%B0%D0%BD-%D1%80%D0%B0%D0%B1%D0%BE%D1%82%D1%8B-%D0%BD%D0%B0-2018-%D0%B3%D0%BE%D0%B4/" xr:uid="{00000000-0004-0000-0600-00001A000000}"/>
    <hyperlink ref="R40" r:id="rId28" xr:uid="{00000000-0004-0000-0600-00001B000000}"/>
    <hyperlink ref="R41" r:id="rId29" xr:uid="{00000000-0004-0000-0600-00001C000000}"/>
    <hyperlink ref="R48" r:id="rId30" xr:uid="{00000000-0004-0000-0600-00001D000000}"/>
    <hyperlink ref="R51" r:id="rId31" xr:uid="{00000000-0004-0000-0600-00001E000000}"/>
    <hyperlink ref="R50" r:id="rId32" xr:uid="{00000000-0004-0000-0600-00001F000000}"/>
    <hyperlink ref="R53" r:id="rId33" xr:uid="{00000000-0004-0000-0600-000020000000}"/>
    <hyperlink ref="R54" r:id="rId34" xr:uid="{00000000-0004-0000-0600-000021000000}"/>
    <hyperlink ref="R60" r:id="rId35" xr:uid="{00000000-0004-0000-0600-000022000000}"/>
    <hyperlink ref="R57" r:id="rId36" xr:uid="{00000000-0004-0000-0600-000023000000}"/>
    <hyperlink ref="R58" r:id="rId37" xr:uid="{00000000-0004-0000-0600-000024000000}"/>
    <hyperlink ref="R61" r:id="rId38" xr:uid="{00000000-0004-0000-0600-000025000000}"/>
    <hyperlink ref="R62" r:id="rId39" xr:uid="{00000000-0004-0000-0600-000026000000}"/>
    <hyperlink ref="R65" r:id="rId40" xr:uid="{00000000-0004-0000-0600-000027000000}"/>
    <hyperlink ref="R66" r:id="rId41" xr:uid="{00000000-0004-0000-0600-000028000000}"/>
    <hyperlink ref="R69" r:id="rId42" xr:uid="{00000000-0004-0000-0600-000029000000}"/>
    <hyperlink ref="R56" r:id="rId43" xr:uid="{00000000-0004-0000-0600-00002A000000}"/>
    <hyperlink ref="R59" r:id="rId44" xr:uid="{00000000-0004-0000-0600-00002B000000}"/>
    <hyperlink ref="R73" r:id="rId45" xr:uid="{00000000-0004-0000-0600-00002C000000}"/>
    <hyperlink ref="R74" r:id="rId46" xr:uid="{00000000-0004-0000-0600-00002D000000}"/>
    <hyperlink ref="R91" r:id="rId47" xr:uid="{00000000-0004-0000-0600-00002E000000}"/>
    <hyperlink ref="R78" r:id="rId48" xr:uid="{00000000-0004-0000-0600-00002F000000}"/>
    <hyperlink ref="R79" r:id="rId49" xr:uid="{00000000-0004-0000-0600-000030000000}"/>
    <hyperlink ref="R83" r:id="rId50" xr:uid="{00000000-0004-0000-0600-000031000000}"/>
    <hyperlink ref="R85" r:id="rId51" xr:uid="{00000000-0004-0000-0600-000032000000}"/>
    <hyperlink ref="R86" r:id="rId52" xr:uid="{00000000-0004-0000-0600-000033000000}"/>
    <hyperlink ref="R94" r:id="rId53" xr:uid="{00000000-0004-0000-0600-000034000000}"/>
    <hyperlink ref="R95" r:id="rId54" xr:uid="{00000000-0004-0000-0600-000035000000}"/>
    <hyperlink ref="R93" r:id="rId55" xr:uid="{00000000-0004-0000-0600-000036000000}"/>
    <hyperlink ref="R92" r:id="rId56" xr:uid="{00000000-0004-0000-0600-000037000000}"/>
    <hyperlink ref="R97" r:id="rId57" xr:uid="{00000000-0004-0000-0600-000038000000}"/>
    <hyperlink ref="R98" r:id="rId58" location="11" xr:uid="{00000000-0004-0000-0600-000039000000}"/>
    <hyperlink ref="R99" r:id="rId59" xr:uid="{00000000-0004-0000-0600-00003A000000}"/>
    <hyperlink ref="R72" r:id="rId60" xr:uid="{00000000-0004-0000-0600-00003B000000}"/>
    <hyperlink ref="R64" r:id="rId61" xr:uid="{00000000-0004-0000-0600-00003C000000}"/>
    <hyperlink ref="R71" r:id="rId62" xr:uid="{00000000-0004-0000-0600-00003D000000}"/>
    <hyperlink ref="R75" r:id="rId63" xr:uid="{00000000-0004-0000-0600-00003E000000}"/>
    <hyperlink ref="R80" r:id="rId64" xr:uid="{00000000-0004-0000-0600-00003F000000}"/>
    <hyperlink ref="R22" r:id="rId65" xr:uid="{00000000-0004-0000-0600-000040000000}"/>
    <hyperlink ref="R8" r:id="rId66" xr:uid="{00000000-0004-0000-0600-000041000000}"/>
    <hyperlink ref="R35" r:id="rId67" xr:uid="{00000000-0004-0000-0600-000042000000}"/>
    <hyperlink ref="R63" r:id="rId68" xr:uid="{00000000-0004-0000-0600-000043000000}"/>
    <hyperlink ref="R68" r:id="rId69" xr:uid="{00000000-0004-0000-0600-000044000000}"/>
    <hyperlink ref="R76" r:id="rId70" xr:uid="{00000000-0004-0000-0600-000045000000}"/>
    <hyperlink ref="R82" r:id="rId71" xr:uid="{00000000-0004-0000-0600-000046000000}"/>
    <hyperlink ref="R87" r:id="rId72" xr:uid="{00000000-0004-0000-0600-000047000000}"/>
    <hyperlink ref="R96" r:id="rId73" xr:uid="{00000000-0004-0000-0600-000048000000}"/>
    <hyperlink ref="R10" r:id="rId74" xr:uid="{00000000-0004-0000-0600-000049000000}"/>
    <hyperlink ref="R12" r:id="rId75" xr:uid="{00000000-0004-0000-0600-00004A000000}"/>
    <hyperlink ref="R14" r:id="rId76" xr:uid="{00000000-0004-0000-0600-00004B000000}"/>
    <hyperlink ref="R45" r:id="rId77" xr:uid="{00000000-0004-0000-0600-00004C000000}"/>
    <hyperlink ref="R49" r:id="rId78" xr:uid="{00000000-0004-0000-0600-00004D000000}"/>
    <hyperlink ref="R52" r:id="rId79" xr:uid="{00000000-0004-0000-0600-00004E000000}"/>
    <hyperlink ref="R81" r:id="rId80" xr:uid="{00000000-0004-0000-0600-00004F000000}"/>
    <hyperlink ref="R84" r:id="rId81" xr:uid="{00000000-0004-0000-0600-000050000000}"/>
    <hyperlink ref="R89" r:id="rId82" xr:uid="{00000000-0004-0000-0600-000051000000}"/>
    <hyperlink ref="R67" r:id="rId83" xr:uid="{00000000-0004-0000-0600-000052000000}"/>
    <hyperlink ref="R34" r:id="rId84" xr:uid="{00000000-0004-0000-0600-000053000000}"/>
    <hyperlink ref="R90" r:id="rId85" xr:uid="{00000000-0004-0000-0600-000054000000}"/>
  </hyperlinks>
  <pageMargins left="0.70866141732283472" right="0.70866141732283472" top="0.74803149606299213" bottom="0.74803149606299213" header="0.31496062992125984" footer="0.31496062992125984"/>
  <pageSetup paperSize="9" scale="50" fitToHeight="3" orientation="landscape" r:id="rId86"/>
  <headerFooter>
    <oddFooter>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14</vt:i4>
      </vt:variant>
    </vt:vector>
  </HeadingPairs>
  <TitlesOfParts>
    <vt:vector size="21" baseType="lpstr">
      <vt:lpstr>Рейтинг (раздел 7)</vt:lpstr>
      <vt:lpstr>Оценка (раздел 7)</vt:lpstr>
      <vt:lpstr>Методика</vt:lpstr>
      <vt:lpstr>7.1</vt:lpstr>
      <vt:lpstr>7.2</vt:lpstr>
      <vt:lpstr>7.3</vt:lpstr>
      <vt:lpstr>7.4</vt:lpstr>
      <vt:lpstr>Методика!_Toc262689</vt:lpstr>
      <vt:lpstr>'7.1'!Заголовки_для_печати</vt:lpstr>
      <vt:lpstr>'7.2'!Заголовки_для_печати</vt:lpstr>
      <vt:lpstr>'7.3'!Заголовки_для_печати</vt:lpstr>
      <vt:lpstr>'7.4'!Заголовки_для_печати</vt:lpstr>
      <vt:lpstr>'Оценка (раздел 7)'!Заголовки_для_печати</vt:lpstr>
      <vt:lpstr>'Рейтинг (раздел 7)'!Заголовки_для_печати</vt:lpstr>
      <vt:lpstr>'7.1'!Область_печати</vt:lpstr>
      <vt:lpstr>'7.2'!Область_печати</vt:lpstr>
      <vt:lpstr>'7.3'!Область_печати</vt:lpstr>
      <vt:lpstr>'7.4'!Область_печати</vt:lpstr>
      <vt:lpstr>Методика!Область_печати</vt:lpstr>
      <vt:lpstr>'Оценка (раздел 7)'!Область_печати</vt:lpstr>
      <vt:lpstr>'Рейтинг (раздел 7)'!Область_печати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Белоусов</dc:creator>
  <cp:lastModifiedBy>Asus</cp:lastModifiedBy>
  <cp:lastPrinted>2020-03-26T06:45:00Z</cp:lastPrinted>
  <dcterms:created xsi:type="dcterms:W3CDTF">2017-12-27T08:47:04Z</dcterms:created>
  <dcterms:modified xsi:type="dcterms:W3CDTF">2020-03-28T18:23:12Z</dcterms:modified>
</cp:coreProperties>
</file>