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11-sp.nifi.ru/nd/centre_mezshbudjet/Shared Documents/02. рейтинг субъектов РФ/Работа/2015/I этап/Окончательный вариант/На сайт/"/>
    </mc:Choice>
  </mc:AlternateContent>
  <bookViews>
    <workbookView xWindow="0" yWindow="0" windowWidth="28800" windowHeight="12135" tabRatio="524" firstSheet="2" activeTab="5"/>
  </bookViews>
  <sheets>
    <sheet name="Рейтинг I этап" sheetId="16" r:id="rId1"/>
    <sheet name="I этап итоги" sheetId="5" r:id="rId2"/>
    <sheet name="Оценка (Раздел 1)" sheetId="12" r:id="rId3"/>
    <sheet name="Оценка (Раздел 2)" sheetId="13" r:id="rId4"/>
    <sheet name="Оценка (Раздел 3)" sheetId="14" r:id="rId5"/>
    <sheet name="Оценка (Раздел 4)" sheetId="1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А1" localSheetId="0">#REF!</definedName>
    <definedName name="А1">#REF!</definedName>
    <definedName name="Выбор_1.1" localSheetId="3">'[1]1.1'!$C$5:$C$8</definedName>
    <definedName name="Выбор_1.1" localSheetId="4">'[2]1.1'!$C$5:$C$8</definedName>
    <definedName name="Выбор_1.1" localSheetId="5">'[2]1.1'!$C$5:$C$8</definedName>
    <definedName name="Выбор_1.1">'[3]Показатель 1.1'!$C$5:$C$8</definedName>
    <definedName name="Выбор_1.2">'[3]Показатель 1.2'!$C$5:$C$8</definedName>
    <definedName name="Выбор_1.3" localSheetId="0">#REF!</definedName>
    <definedName name="Выбор_1.3">#REF!</definedName>
    <definedName name="Выбор_3.1">#REF!</definedName>
    <definedName name="Выбор_3.2">#REF!</definedName>
    <definedName name="Выбор_3.3">#REF!</definedName>
    <definedName name="Выбор_3.4">#REF!</definedName>
    <definedName name="Выбор_3.5">#REF!</definedName>
    <definedName name="Выбор_3.6">#REF!</definedName>
    <definedName name="Выбор_3.7">#REF!</definedName>
    <definedName name="Выбор_3.8">#REF!</definedName>
    <definedName name="Выбор_4.1">#REF!</definedName>
    <definedName name="Выбор_4.2">#REF!</definedName>
    <definedName name="Выбор_4.3">#REF!</definedName>
    <definedName name="Выбор_4.4">#REF!</definedName>
    <definedName name="Да_нет" localSheetId="5">#REF!</definedName>
    <definedName name="Да_нет">'[3]Показатель 1.5'!$C$5:$C$7</definedName>
    <definedName name="_xlnm.Print_Titles" localSheetId="1">'I этап итоги'!$4:$5</definedName>
    <definedName name="_xlnm.Print_Titles" localSheetId="2">'Оценка (Раздел 1)'!$4:$5</definedName>
    <definedName name="_xlnm.Print_Titles" localSheetId="3">'Оценка (Раздел 2)'!$4:$5</definedName>
    <definedName name="_xlnm.Print_Titles" localSheetId="4">'Оценка (Раздел 3)'!$4:$5</definedName>
    <definedName name="_xlnm.Print_Titles" localSheetId="5">'Оценка (Раздел 4)'!$4:$5</definedName>
    <definedName name="_xlnm.Print_Titles" localSheetId="0">'Рейтинг I этап'!$4:$5</definedName>
    <definedName name="Коэфициент">#REF!</definedName>
    <definedName name="Коэффициент">#REF!</definedName>
    <definedName name="_xlnm.Print_Area" localSheetId="1">'I этап итоги'!$A$1:$H$99</definedName>
    <definedName name="_xlnm.Print_Area" localSheetId="2">'Оценка (Раздел 1)'!$A$1:$J$99</definedName>
    <definedName name="_xlnm.Print_Area" localSheetId="3">'Оценка (Раздел 2)'!$A$1:$G$99</definedName>
    <definedName name="_xlnm.Print_Area" localSheetId="4">'Оценка (Раздел 3)'!$A$1:$M$99</definedName>
    <definedName name="_xlnm.Print_Area" localSheetId="5">'Оценка (Раздел 4)'!$A$1:$H$99</definedName>
    <definedName name="_xlnm.Print_Area" localSheetId="0">'Рейтинг I этап'!$B$1:$H$90</definedName>
    <definedName name="Формат">[3]Параметры!$C$3:$C$4</definedName>
  </definedNames>
  <calcPr calcId="152511"/>
</workbook>
</file>

<file path=xl/calcChain.xml><?xml version="1.0" encoding="utf-8"?>
<calcChain xmlns="http://schemas.openxmlformats.org/spreadsheetml/2006/main">
  <c r="B99" i="5" l="1"/>
  <c r="B96" i="5"/>
  <c r="B95" i="5"/>
  <c r="B94" i="5"/>
  <c r="B92" i="5"/>
  <c r="B91" i="5"/>
  <c r="B90" i="5"/>
  <c r="B88" i="5"/>
  <c r="B86" i="5"/>
  <c r="B84" i="5"/>
  <c r="B83" i="5"/>
  <c r="B82" i="5"/>
  <c r="B80" i="5"/>
  <c r="B79" i="5"/>
  <c r="B78" i="5"/>
  <c r="B77" i="5"/>
  <c r="B76" i="5"/>
  <c r="B75" i="5"/>
  <c r="B73" i="5"/>
  <c r="B71" i="5"/>
  <c r="B70" i="5"/>
  <c r="B69" i="5"/>
  <c r="B68" i="5"/>
  <c r="B66" i="5"/>
  <c r="B65" i="5"/>
  <c r="B64" i="5"/>
  <c r="B63" i="5"/>
  <c r="B61" i="5"/>
  <c r="B60" i="5"/>
  <c r="B59" i="5"/>
  <c r="B58" i="5"/>
  <c r="B57" i="5"/>
  <c r="B56" i="5"/>
  <c r="B55" i="5"/>
  <c r="B54" i="5"/>
  <c r="B51" i="5"/>
  <c r="B50" i="5"/>
  <c r="B49" i="5"/>
  <c r="B48" i="5"/>
  <c r="B45" i="5"/>
  <c r="B42" i="5"/>
  <c r="B39" i="5"/>
  <c r="B38" i="5"/>
  <c r="B36" i="5"/>
  <c r="B34" i="5"/>
  <c r="B33" i="5"/>
  <c r="B31" i="5"/>
  <c r="B30" i="5"/>
  <c r="B29" i="5"/>
  <c r="B28" i="5"/>
  <c r="B27" i="5"/>
  <c r="B8" i="5"/>
  <c r="B9" i="5"/>
  <c r="B10" i="5"/>
  <c r="B11" i="5"/>
  <c r="B12" i="5"/>
  <c r="B13" i="5"/>
  <c r="B15" i="5"/>
  <c r="B16" i="5"/>
  <c r="B17" i="5"/>
  <c r="B18" i="5"/>
  <c r="B19" i="5"/>
  <c r="B20" i="5"/>
  <c r="B21" i="5"/>
  <c r="B22" i="5"/>
  <c r="B23" i="5"/>
  <c r="B7" i="5"/>
  <c r="E40" i="16"/>
  <c r="F40" i="16"/>
  <c r="G40" i="16"/>
  <c r="H40" i="16"/>
  <c r="D40" i="16" l="1"/>
  <c r="D7" i="13" l="1"/>
  <c r="F7" i="5" s="1"/>
  <c r="F63" i="16" s="1"/>
  <c r="D28" i="13"/>
  <c r="F28" i="5" s="1"/>
  <c r="F35" i="16" s="1"/>
  <c r="D32" i="13"/>
  <c r="F32" i="5" s="1"/>
  <c r="F14" i="16" s="1"/>
  <c r="D36" i="13"/>
  <c r="F36" i="5" s="1"/>
  <c r="F60" i="16" s="1"/>
  <c r="D77" i="13"/>
  <c r="F77" i="5" s="1"/>
  <c r="F75" i="16" s="1"/>
  <c r="D81" i="13"/>
  <c r="F81" i="5" s="1"/>
  <c r="F8" i="16" s="1"/>
  <c r="D85" i="13"/>
  <c r="F85" i="5" s="1"/>
  <c r="F9" i="16" s="1"/>
  <c r="D64" i="13"/>
  <c r="F64" i="5" s="1"/>
  <c r="F81" i="16" s="1"/>
  <c r="D75" i="13"/>
  <c r="F75" i="5" s="1"/>
  <c r="F77" i="16" s="1"/>
  <c r="D78" i="13"/>
  <c r="F78" i="5" s="1"/>
  <c r="F79" i="16" s="1"/>
  <c r="D82" i="13"/>
  <c r="F82" i="5" s="1"/>
  <c r="F19" i="16" s="1"/>
  <c r="D86" i="13"/>
  <c r="F86" i="5" s="1"/>
  <c r="F55" i="16" s="1"/>
  <c r="D39" i="14"/>
  <c r="G39" i="5" s="1"/>
  <c r="G23" i="16" s="1"/>
  <c r="D40" i="14"/>
  <c r="G40" i="5" s="1"/>
  <c r="G6" i="16" s="1"/>
  <c r="D42" i="14"/>
  <c r="G42" i="5" s="1"/>
  <c r="G56" i="16" s="1"/>
  <c r="D43" i="14"/>
  <c r="G43" i="5" s="1"/>
  <c r="G72" i="16" s="1"/>
  <c r="D46" i="14"/>
  <c r="G46" i="5" s="1"/>
  <c r="G84" i="16" s="1"/>
  <c r="D50" i="14"/>
  <c r="G50" i="5" s="1"/>
  <c r="G83" i="16" s="1"/>
  <c r="D56" i="14"/>
  <c r="G56" i="5" s="1"/>
  <c r="G87" i="16" s="1"/>
  <c r="D64" i="14"/>
  <c r="G64" i="5" s="1"/>
  <c r="G81" i="16" s="1"/>
  <c r="D70" i="14"/>
  <c r="G70" i="5" s="1"/>
  <c r="G54" i="16" s="1"/>
  <c r="D78" i="14"/>
  <c r="G78" i="5" s="1"/>
  <c r="G79" i="16" s="1"/>
  <c r="D91" i="14"/>
  <c r="G91" i="5" s="1"/>
  <c r="G48" i="16" s="1"/>
  <c r="D95" i="14"/>
  <c r="G95" i="5" s="1"/>
  <c r="G71" i="16" s="1"/>
  <c r="D27" i="13"/>
  <c r="F27" i="5" s="1"/>
  <c r="F24" i="16" s="1"/>
  <c r="D31" i="13"/>
  <c r="F31" i="5" s="1"/>
  <c r="F53" i="16" s="1"/>
  <c r="D35" i="13"/>
  <c r="F35" i="5" s="1"/>
  <c r="F25" i="16" s="1"/>
  <c r="D45" i="13"/>
  <c r="F45" i="5" s="1"/>
  <c r="F85" i="16" s="1"/>
  <c r="D49" i="13"/>
  <c r="F49" i="5" s="1"/>
  <c r="F68" i="16" s="1"/>
  <c r="D54" i="13"/>
  <c r="F54" i="5" s="1"/>
  <c r="F29" i="16" s="1"/>
  <c r="D80" i="13"/>
  <c r="F80" i="5" s="1"/>
  <c r="F89" i="16" s="1"/>
  <c r="D84" i="13"/>
  <c r="F84" i="5" s="1"/>
  <c r="F65" i="16" s="1"/>
  <c r="D93" i="13"/>
  <c r="F93" i="5" s="1"/>
  <c r="F41" i="16" s="1"/>
  <c r="D11" i="14"/>
  <c r="G11" i="5" s="1"/>
  <c r="G39" i="16" s="1"/>
  <c r="D79" i="14"/>
  <c r="G79" i="5" s="1"/>
  <c r="G22" i="16" s="1"/>
  <c r="D14" i="13"/>
  <c r="F14" i="5" s="1"/>
  <c r="F37" i="16" s="1"/>
  <c r="D27" i="14"/>
  <c r="G27" i="5" s="1"/>
  <c r="G24" i="16" s="1"/>
  <c r="D23" i="14"/>
  <c r="G23" i="5" s="1"/>
  <c r="G73" i="16" s="1"/>
  <c r="D19" i="14"/>
  <c r="G19" i="5" s="1"/>
  <c r="G58" i="16" s="1"/>
  <c r="D15" i="14"/>
  <c r="G15" i="5" s="1"/>
  <c r="G42" i="16" s="1"/>
  <c r="D63" i="13"/>
  <c r="F63" i="5" s="1"/>
  <c r="F32" i="16" s="1"/>
  <c r="D68" i="13"/>
  <c r="F68" i="5" s="1"/>
  <c r="F62" i="16" s="1"/>
  <c r="D83" i="13"/>
  <c r="F83" i="5" s="1"/>
  <c r="F82" i="16" s="1"/>
  <c r="D89" i="13"/>
  <c r="F89" i="5" s="1"/>
  <c r="F38" i="16" s="1"/>
  <c r="D7" i="14"/>
  <c r="G7" i="5" s="1"/>
  <c r="G63" i="16" s="1"/>
  <c r="D75" i="14"/>
  <c r="G75" i="5" s="1"/>
  <c r="G77" i="16" s="1"/>
  <c r="D83" i="14"/>
  <c r="G83" i="5" s="1"/>
  <c r="G82" i="16" s="1"/>
  <c r="D22" i="13"/>
  <c r="F22" i="5" s="1"/>
  <c r="F44" i="16" s="1"/>
  <c r="D18" i="13"/>
  <c r="F18" i="5" s="1"/>
  <c r="F49" i="16" s="1"/>
  <c r="D10" i="13"/>
  <c r="F10" i="5" s="1"/>
  <c r="F28" i="16" s="1"/>
  <c r="D26" i="13"/>
  <c r="F26" i="5" s="1"/>
  <c r="F26" i="16" s="1"/>
  <c r="D29" i="13"/>
  <c r="F29" i="5" s="1"/>
  <c r="F31" i="16" s="1"/>
  <c r="D30" i="13"/>
  <c r="F30" i="5" s="1"/>
  <c r="F50" i="16" s="1"/>
  <c r="D33" i="13"/>
  <c r="F33" i="5" s="1"/>
  <c r="F17" i="16" s="1"/>
  <c r="D34" i="13"/>
  <c r="F34" i="5" s="1"/>
  <c r="F59" i="16" s="1"/>
  <c r="D38" i="13"/>
  <c r="F38" i="5" s="1"/>
  <c r="F10" i="16" s="1"/>
  <c r="D39" i="13"/>
  <c r="F39" i="5" s="1"/>
  <c r="F23" i="16" s="1"/>
  <c r="D40" i="13"/>
  <c r="F40" i="5" s="1"/>
  <c r="F6" i="16" s="1"/>
  <c r="D42" i="13"/>
  <c r="F42" i="5" s="1"/>
  <c r="F56" i="16" s="1"/>
  <c r="D43" i="13"/>
  <c r="F43" i="5" s="1"/>
  <c r="F72" i="16" s="1"/>
  <c r="D47" i="13"/>
  <c r="F47" i="5" s="1"/>
  <c r="F88" i="16" s="1"/>
  <c r="D51" i="13"/>
  <c r="F51" i="5" s="1"/>
  <c r="F36" i="16" s="1"/>
  <c r="D56" i="13"/>
  <c r="F56" i="5" s="1"/>
  <c r="F87" i="16" s="1"/>
  <c r="D58" i="13"/>
  <c r="F58" i="5" s="1"/>
  <c r="F34" i="16" s="1"/>
  <c r="D60" i="13"/>
  <c r="F60" i="5" s="1"/>
  <c r="F18" i="16" s="1"/>
  <c r="D69" i="13"/>
  <c r="F69" i="5" s="1"/>
  <c r="F51" i="16" s="1"/>
  <c r="D71" i="13"/>
  <c r="F71" i="5" s="1"/>
  <c r="F70" i="16" s="1"/>
  <c r="D73" i="13"/>
  <c r="F73" i="5" s="1"/>
  <c r="F43" i="16" s="1"/>
  <c r="D24" i="13"/>
  <c r="F24" i="5" s="1"/>
  <c r="F46" i="16" s="1"/>
  <c r="D20" i="13"/>
  <c r="F20" i="5" s="1"/>
  <c r="F20" i="16" s="1"/>
  <c r="D16" i="13"/>
  <c r="F16" i="5" s="1"/>
  <c r="F16" i="16" s="1"/>
  <c r="D12" i="13"/>
  <c r="F12" i="5" s="1"/>
  <c r="F67" i="16" s="1"/>
  <c r="D8" i="13"/>
  <c r="F8" i="5" s="1"/>
  <c r="F30" i="16" s="1"/>
  <c r="D92" i="13"/>
  <c r="F92" i="5" s="1"/>
  <c r="F86" i="16" s="1"/>
  <c r="D26" i="14"/>
  <c r="G26" i="5" s="1"/>
  <c r="G26" i="16" s="1"/>
  <c r="D30" i="14"/>
  <c r="G30" i="5" s="1"/>
  <c r="G50" i="16" s="1"/>
  <c r="D32" i="14"/>
  <c r="G32" i="5" s="1"/>
  <c r="G14" i="16" s="1"/>
  <c r="D33" i="14"/>
  <c r="G33" i="5" s="1"/>
  <c r="G17" i="16" s="1"/>
  <c r="D34" i="14"/>
  <c r="G34" i="5" s="1"/>
  <c r="G59" i="16" s="1"/>
  <c r="D36" i="14"/>
  <c r="G36" i="5" s="1"/>
  <c r="G60" i="16" s="1"/>
  <c r="D54" i="14"/>
  <c r="G54" i="5" s="1"/>
  <c r="G29" i="16" s="1"/>
  <c r="D88" i="14"/>
  <c r="G88" i="5" s="1"/>
  <c r="G76" i="16" s="1"/>
  <c r="D89" i="14"/>
  <c r="G89" i="5" s="1"/>
  <c r="G38" i="16" s="1"/>
  <c r="D92" i="14"/>
  <c r="G92" i="5" s="1"/>
  <c r="G86" i="16" s="1"/>
  <c r="D96" i="14"/>
  <c r="G96" i="5" s="1"/>
  <c r="G61" i="16" s="1"/>
  <c r="D23" i="13"/>
  <c r="F23" i="5" s="1"/>
  <c r="F73" i="16" s="1"/>
  <c r="D19" i="13"/>
  <c r="F19" i="5" s="1"/>
  <c r="F58" i="16" s="1"/>
  <c r="D15" i="13"/>
  <c r="F15" i="5" s="1"/>
  <c r="F42" i="16" s="1"/>
  <c r="D11" i="13"/>
  <c r="F11" i="5" s="1"/>
  <c r="F39" i="16" s="1"/>
  <c r="D41" i="13"/>
  <c r="F41" i="5" s="1"/>
  <c r="F27" i="16" s="1"/>
  <c r="D72" i="13"/>
  <c r="F72" i="5" s="1"/>
  <c r="F7" i="16" s="1"/>
  <c r="D76" i="13"/>
  <c r="F76" i="5" s="1"/>
  <c r="F57" i="16" s="1"/>
  <c r="D90" i="13"/>
  <c r="F90" i="5" s="1"/>
  <c r="F52" i="16" s="1"/>
  <c r="D91" i="13"/>
  <c r="F91" i="5" s="1"/>
  <c r="F48" i="16" s="1"/>
  <c r="D94" i="13"/>
  <c r="F94" i="5" s="1"/>
  <c r="F47" i="16" s="1"/>
  <c r="D95" i="13"/>
  <c r="F95" i="5" s="1"/>
  <c r="F71" i="16" s="1"/>
  <c r="D18" i="14"/>
  <c r="G18" i="5" s="1"/>
  <c r="G49" i="16" s="1"/>
  <c r="D68" i="14"/>
  <c r="G68" i="5" s="1"/>
  <c r="G62" i="16" s="1"/>
  <c r="D69" i="14"/>
  <c r="G69" i="5" s="1"/>
  <c r="G51" i="16" s="1"/>
  <c r="D71" i="14"/>
  <c r="G71" i="5" s="1"/>
  <c r="G70" i="16" s="1"/>
  <c r="D72" i="14"/>
  <c r="G72" i="5" s="1"/>
  <c r="G7" i="16" s="1"/>
  <c r="D73" i="14"/>
  <c r="G73" i="5" s="1"/>
  <c r="G43" i="16" s="1"/>
  <c r="D21" i="13"/>
  <c r="F21" i="5" s="1"/>
  <c r="D17" i="13"/>
  <c r="F17" i="5" s="1"/>
  <c r="F78" i="16" s="1"/>
  <c r="D13" i="13"/>
  <c r="F13" i="5" s="1"/>
  <c r="F64" i="16" s="1"/>
  <c r="D9" i="13"/>
  <c r="F9" i="5" s="1"/>
  <c r="F11" i="16" s="1"/>
  <c r="D46" i="13"/>
  <c r="F46" i="5" s="1"/>
  <c r="F84" i="16" s="1"/>
  <c r="D48" i="13"/>
  <c r="F48" i="5" s="1"/>
  <c r="F74" i="16" s="1"/>
  <c r="D50" i="13"/>
  <c r="F50" i="5" s="1"/>
  <c r="F83" i="16" s="1"/>
  <c r="D55" i="13"/>
  <c r="F55" i="5" s="1"/>
  <c r="F69" i="16" s="1"/>
  <c r="D57" i="13"/>
  <c r="F57" i="5" s="1"/>
  <c r="F21" i="16" s="1"/>
  <c r="D59" i="13"/>
  <c r="F59" i="5" s="1"/>
  <c r="F45" i="16" s="1"/>
  <c r="D62" i="13"/>
  <c r="F62" i="5" s="1"/>
  <c r="F12" i="16" s="1"/>
  <c r="D65" i="13"/>
  <c r="F65" i="5" s="1"/>
  <c r="F33" i="16" s="1"/>
  <c r="D66" i="13"/>
  <c r="F66" i="5" s="1"/>
  <c r="F15" i="16" s="1"/>
  <c r="D20" i="14"/>
  <c r="G20" i="5" s="1"/>
  <c r="G20" i="16" s="1"/>
  <c r="D17" i="14"/>
  <c r="G17" i="5" s="1"/>
  <c r="G78" i="16" s="1"/>
  <c r="D13" i="14"/>
  <c r="G13" i="5" s="1"/>
  <c r="G64" i="16" s="1"/>
  <c r="D12" i="14"/>
  <c r="G12" i="5" s="1"/>
  <c r="G67" i="16" s="1"/>
  <c r="D45" i="14"/>
  <c r="G45" i="5" s="1"/>
  <c r="G85" i="16" s="1"/>
  <c r="D47" i="14"/>
  <c r="G47" i="5" s="1"/>
  <c r="G88" i="16" s="1"/>
  <c r="D48" i="14"/>
  <c r="G48" i="5" s="1"/>
  <c r="G74" i="16" s="1"/>
  <c r="D49" i="14"/>
  <c r="G49" i="5" s="1"/>
  <c r="G68" i="16" s="1"/>
  <c r="D51" i="14"/>
  <c r="G51" i="5" s="1"/>
  <c r="G36" i="16" s="1"/>
  <c r="D55" i="14"/>
  <c r="G55" i="5" s="1"/>
  <c r="G69" i="16" s="1"/>
  <c r="D63" i="14"/>
  <c r="G63" i="5" s="1"/>
  <c r="G32" i="16" s="1"/>
  <c r="D76" i="14"/>
  <c r="G76" i="5" s="1"/>
  <c r="G57" i="16" s="1"/>
  <c r="D77" i="14"/>
  <c r="G77" i="5" s="1"/>
  <c r="G75" i="16" s="1"/>
  <c r="D80" i="14"/>
  <c r="G80" i="5" s="1"/>
  <c r="G89" i="16" s="1"/>
  <c r="D94" i="14"/>
  <c r="G94" i="5" s="1"/>
  <c r="G47" i="16" s="1"/>
  <c r="D53" i="13"/>
  <c r="F53" i="5" s="1"/>
  <c r="F13" i="16" s="1"/>
  <c r="D61" i="13"/>
  <c r="F61" i="5" s="1"/>
  <c r="F66" i="16" s="1"/>
  <c r="D70" i="13"/>
  <c r="F70" i="5" s="1"/>
  <c r="F54" i="16" s="1"/>
  <c r="D79" i="13"/>
  <c r="F79" i="5" s="1"/>
  <c r="F22" i="16" s="1"/>
  <c r="D88" i="13"/>
  <c r="F88" i="5" s="1"/>
  <c r="F76" i="16" s="1"/>
  <c r="D96" i="13"/>
  <c r="F96" i="5" s="1"/>
  <c r="F61" i="16" s="1"/>
  <c r="D16" i="14" l="1"/>
  <c r="D66" i="14" l="1"/>
  <c r="G66" i="5" s="1"/>
  <c r="D57" i="14"/>
  <c r="D10" i="14"/>
  <c r="G10" i="5" s="1"/>
  <c r="G28" i="16" s="1"/>
  <c r="G16" i="5"/>
  <c r="G16" i="16" s="1"/>
  <c r="G15" i="16" l="1"/>
  <c r="G57" i="5"/>
  <c r="G21" i="16" s="1"/>
  <c r="D66" i="15" l="1"/>
  <c r="D99" i="15"/>
  <c r="D55" i="15" l="1"/>
  <c r="D94" i="15"/>
  <c r="D56" i="15"/>
  <c r="D13" i="15"/>
  <c r="D48" i="15"/>
  <c r="D83" i="15"/>
  <c r="D46" i="15"/>
  <c r="D69" i="15"/>
  <c r="D35" i="15"/>
  <c r="D71" i="15"/>
  <c r="D32" i="15"/>
  <c r="D81" i="15"/>
  <c r="D33" i="15"/>
  <c r="D91" i="15"/>
  <c r="D34" i="15"/>
  <c r="D70" i="15"/>
  <c r="D23" i="15"/>
  <c r="D42" i="15"/>
  <c r="D73" i="15"/>
  <c r="D22" i="15"/>
  <c r="D40" i="15"/>
  <c r="D58" i="15"/>
  <c r="D76" i="15"/>
  <c r="D93" i="15"/>
  <c r="D7" i="15"/>
  <c r="D41" i="15"/>
  <c r="D68" i="15"/>
  <c r="D85" i="15"/>
  <c r="D8" i="15"/>
  <c r="D38" i="15"/>
  <c r="D78" i="15"/>
  <c r="D95" i="15"/>
  <c r="D21" i="15"/>
  <c r="D39" i="15"/>
  <c r="D57" i="15"/>
  <c r="D92" i="15"/>
  <c r="D28" i="15"/>
  <c r="D12" i="15"/>
  <c r="D51" i="15"/>
  <c r="D10" i="15"/>
  <c r="D27" i="15"/>
  <c r="D45" i="15"/>
  <c r="D80" i="15"/>
  <c r="D19" i="15"/>
  <c r="D77" i="15"/>
  <c r="D20" i="15"/>
  <c r="D86" i="15"/>
  <c r="D30" i="15"/>
  <c r="D65" i="15"/>
  <c r="D15" i="15"/>
  <c r="D29" i="15"/>
  <c r="D18" i="15"/>
  <c r="D54" i="15"/>
  <c r="D89" i="15"/>
  <c r="D63" i="15"/>
  <c r="H99" i="5"/>
  <c r="D64" i="15"/>
  <c r="D17" i="15"/>
  <c r="D53" i="15"/>
  <c r="D88" i="15"/>
  <c r="D59" i="15"/>
  <c r="D11" i="15"/>
  <c r="D50" i="15"/>
  <c r="D72" i="15"/>
  <c r="D90" i="15"/>
  <c r="D16" i="15"/>
  <c r="D47" i="15"/>
  <c r="D82" i="15"/>
  <c r="D26" i="15"/>
  <c r="D61" i="15"/>
  <c r="D79" i="15"/>
  <c r="D96" i="15"/>
  <c r="D36" i="15"/>
  <c r="D60" i="15"/>
  <c r="D14" i="15"/>
  <c r="D31" i="15"/>
  <c r="D49" i="15"/>
  <c r="H66" i="5"/>
  <c r="D84" i="15"/>
  <c r="H51" i="5" l="1"/>
  <c r="C51" i="15"/>
  <c r="H95" i="5"/>
  <c r="H85" i="5"/>
  <c r="H93" i="5"/>
  <c r="H22" i="5"/>
  <c r="H70" i="5"/>
  <c r="H81" i="5"/>
  <c r="H69" i="5"/>
  <c r="H83" i="5"/>
  <c r="H13" i="5"/>
  <c r="H31" i="5"/>
  <c r="C31" i="15"/>
  <c r="H60" i="5"/>
  <c r="H36" i="5"/>
  <c r="H79" i="5"/>
  <c r="H47" i="5"/>
  <c r="H90" i="5"/>
  <c r="H50" i="5"/>
  <c r="H59" i="5"/>
  <c r="H53" i="5"/>
  <c r="H64" i="5"/>
  <c r="H80" i="5"/>
  <c r="H45" i="5"/>
  <c r="H10" i="5"/>
  <c r="H12" i="5"/>
  <c r="H92" i="5"/>
  <c r="H57" i="5"/>
  <c r="H21" i="5"/>
  <c r="H78" i="5"/>
  <c r="H8" i="5"/>
  <c r="H68" i="5"/>
  <c r="H7" i="5"/>
  <c r="H76" i="5"/>
  <c r="H40" i="5"/>
  <c r="H73" i="5"/>
  <c r="H23" i="5"/>
  <c r="H34" i="5"/>
  <c r="H33" i="5"/>
  <c r="H32" i="5"/>
  <c r="H35" i="5"/>
  <c r="H46" i="5"/>
  <c r="C46" i="15"/>
  <c r="H48" i="5"/>
  <c r="H56" i="5"/>
  <c r="H55" i="5"/>
  <c r="H49" i="5"/>
  <c r="H14" i="5"/>
  <c r="H96" i="5"/>
  <c r="H61" i="5"/>
  <c r="H26" i="5"/>
  <c r="H82" i="5"/>
  <c r="H16" i="5"/>
  <c r="H72" i="5"/>
  <c r="H11" i="5"/>
  <c r="H88" i="5"/>
  <c r="H17" i="5"/>
  <c r="H27" i="5"/>
  <c r="H28" i="5"/>
  <c r="H39" i="5"/>
  <c r="H38" i="5"/>
  <c r="H41" i="5"/>
  <c r="H58" i="5"/>
  <c r="H42" i="5"/>
  <c r="H91" i="5"/>
  <c r="H71" i="5"/>
  <c r="H94" i="5"/>
  <c r="H90" i="16"/>
  <c r="H89" i="5"/>
  <c r="H18" i="5"/>
  <c r="H15" i="5"/>
  <c r="H30" i="5"/>
  <c r="H20" i="5"/>
  <c r="H19" i="5"/>
  <c r="H84" i="5"/>
  <c r="H15" i="16"/>
  <c r="H63" i="5"/>
  <c r="H54" i="5"/>
  <c r="H29" i="5"/>
  <c r="H65" i="5"/>
  <c r="H86" i="5"/>
  <c r="H77" i="5"/>
  <c r="H55" i="16" l="1"/>
  <c r="H50" i="16"/>
  <c r="H48" i="16"/>
  <c r="H76" i="16"/>
  <c r="H19" i="16"/>
  <c r="H43" i="16"/>
  <c r="H21" i="16"/>
  <c r="H45" i="16"/>
  <c r="H18" i="16"/>
  <c r="H65" i="16"/>
  <c r="H20" i="16"/>
  <c r="H38" i="16"/>
  <c r="H70" i="16"/>
  <c r="H27" i="16"/>
  <c r="H24" i="16"/>
  <c r="H78" i="16"/>
  <c r="H16" i="16"/>
  <c r="H61" i="16"/>
  <c r="H69" i="16"/>
  <c r="H25" i="16"/>
  <c r="H73" i="16"/>
  <c r="H63" i="16"/>
  <c r="H28" i="16"/>
  <c r="H13" i="16"/>
  <c r="H88" i="16"/>
  <c r="H60" i="16"/>
  <c r="H82" i="16"/>
  <c r="H44" i="16"/>
  <c r="H31" i="16"/>
  <c r="H58" i="16"/>
  <c r="H49" i="16"/>
  <c r="H47" i="16"/>
  <c r="H34" i="16"/>
  <c r="H35" i="16"/>
  <c r="H7" i="16"/>
  <c r="H66" i="16"/>
  <c r="H68" i="16"/>
  <c r="H84" i="16"/>
  <c r="H59" i="16"/>
  <c r="H57" i="16"/>
  <c r="H79" i="16"/>
  <c r="H67" i="16"/>
  <c r="H81" i="16"/>
  <c r="H52" i="16"/>
  <c r="H22" i="16"/>
  <c r="H64" i="16"/>
  <c r="H54" i="16"/>
  <c r="H71" i="16"/>
  <c r="H32" i="16"/>
  <c r="H10" i="16"/>
  <c r="H87" i="16"/>
  <c r="H14" i="16"/>
  <c r="H62" i="16"/>
  <c r="H85" i="16"/>
  <c r="H51" i="16"/>
  <c r="H41" i="16"/>
  <c r="H36" i="16"/>
  <c r="H75" i="16"/>
  <c r="H29" i="16"/>
  <c r="H33" i="16"/>
  <c r="H42" i="16"/>
  <c r="H56" i="16"/>
  <c r="H23" i="16"/>
  <c r="H39" i="16"/>
  <c r="H26" i="16"/>
  <c r="H37" i="16"/>
  <c r="H74" i="16"/>
  <c r="H17" i="16"/>
  <c r="H6" i="16"/>
  <c r="H30" i="16"/>
  <c r="H86" i="16"/>
  <c r="H89" i="16"/>
  <c r="H83" i="16"/>
  <c r="H53" i="16"/>
  <c r="H8" i="16"/>
  <c r="H9" i="16"/>
  <c r="D61" i="14" l="1"/>
  <c r="D93" i="14" l="1"/>
  <c r="D60" i="14"/>
  <c r="G60" i="5" s="1"/>
  <c r="G18" i="16" s="1"/>
  <c r="D81" i="14"/>
  <c r="D38" i="14"/>
  <c r="D21" i="14"/>
  <c r="D65" i="14"/>
  <c r="G61" i="5"/>
  <c r="G93" i="5" l="1"/>
  <c r="G81" i="5"/>
  <c r="G38" i="5"/>
  <c r="G21" i="5"/>
  <c r="G65" i="5"/>
  <c r="G66" i="16"/>
  <c r="G41" i="16" l="1"/>
  <c r="G8" i="16"/>
  <c r="G10" i="16"/>
  <c r="G33" i="16"/>
  <c r="D43" i="15" l="1"/>
  <c r="C40" i="15" l="1"/>
  <c r="H43" i="5"/>
  <c r="C38" i="15"/>
  <c r="H72" i="16" l="1"/>
  <c r="D35" i="14" l="1"/>
  <c r="D59" i="14" l="1"/>
  <c r="G59" i="5" s="1"/>
  <c r="D85" i="14"/>
  <c r="G85" i="5" s="1"/>
  <c r="G35" i="5"/>
  <c r="D14" i="14"/>
  <c r="D84" i="14"/>
  <c r="D90" i="14"/>
  <c r="D58" i="14" l="1"/>
  <c r="G58" i="5" s="1"/>
  <c r="D8" i="14"/>
  <c r="G8" i="5" s="1"/>
  <c r="G30" i="16" s="1"/>
  <c r="D82" i="14"/>
  <c r="G82" i="5" s="1"/>
  <c r="G19" i="16" s="1"/>
  <c r="G45" i="16"/>
  <c r="G9" i="16"/>
  <c r="G25" i="16"/>
  <c r="G14" i="5"/>
  <c r="G84" i="5"/>
  <c r="G34" i="16"/>
  <c r="G90" i="5"/>
  <c r="D53" i="14"/>
  <c r="G37" i="16" l="1"/>
  <c r="G65" i="16"/>
  <c r="G52" i="16"/>
  <c r="G53" i="5"/>
  <c r="G13" i="16" s="1"/>
  <c r="D24" i="15" l="1"/>
  <c r="H24" i="5" s="1"/>
  <c r="H46" i="16" s="1"/>
  <c r="D62" i="15"/>
  <c r="H62" i="5" l="1"/>
  <c r="H12" i="16" s="1"/>
  <c r="C62" i="15"/>
  <c r="D28" i="14" l="1"/>
  <c r="G28" i="5" s="1"/>
  <c r="D31" i="14"/>
  <c r="D62" i="14"/>
  <c r="D41" i="14" l="1"/>
  <c r="D22" i="14"/>
  <c r="G22" i="5" s="1"/>
  <c r="G44" i="16"/>
  <c r="G35" i="16"/>
  <c r="G31" i="5"/>
  <c r="G62" i="5"/>
  <c r="G41" i="5" l="1"/>
  <c r="G27" i="16" s="1"/>
  <c r="G53" i="16"/>
  <c r="G12" i="16"/>
  <c r="D9" i="15" l="1"/>
  <c r="H9" i="5" l="1"/>
  <c r="H11" i="16" s="1"/>
  <c r="C16" i="15"/>
  <c r="D98" i="15" l="1"/>
  <c r="D75" i="15"/>
  <c r="H98" i="5" l="1"/>
  <c r="H80" i="16" s="1"/>
  <c r="C98" i="15"/>
  <c r="C99" i="15"/>
  <c r="C76" i="15"/>
  <c r="H75" i="5"/>
  <c r="H77" i="16" s="1"/>
  <c r="C81" i="15"/>
  <c r="C79" i="15"/>
  <c r="C75" i="15"/>
  <c r="C85" i="15"/>
  <c r="D89" i="12" l="1"/>
  <c r="E89" i="5" s="1"/>
  <c r="D29" i="12"/>
  <c r="E29" i="5" s="1"/>
  <c r="D33" i="12"/>
  <c r="E33" i="5" s="1"/>
  <c r="D13" i="12"/>
  <c r="E13" i="5" s="1"/>
  <c r="D42" i="12"/>
  <c r="E42" i="5" s="1"/>
  <c r="D60" i="12"/>
  <c r="E60" i="5" s="1"/>
  <c r="D69" i="12"/>
  <c r="E69" i="5" s="1"/>
  <c r="D82" i="12"/>
  <c r="E82" i="5" s="1"/>
  <c r="D95" i="12"/>
  <c r="E95" i="5" s="1"/>
  <c r="D16" i="12"/>
  <c r="D93" i="12"/>
  <c r="E93" i="5" s="1"/>
  <c r="D86" i="12"/>
  <c r="E86" i="5" s="1"/>
  <c r="E16" i="5"/>
  <c r="D56" i="12"/>
  <c r="D62" i="12"/>
  <c r="D30" i="12" l="1"/>
  <c r="E30" i="5" s="1"/>
  <c r="D90" i="12"/>
  <c r="D38" i="12"/>
  <c r="D64" i="12"/>
  <c r="E64" i="5" s="1"/>
  <c r="D78" i="12"/>
  <c r="E78" i="5" s="1"/>
  <c r="D99" i="12"/>
  <c r="D46" i="12"/>
  <c r="E46" i="5" s="1"/>
  <c r="D18" i="12"/>
  <c r="D28" i="12"/>
  <c r="E28" i="5" s="1"/>
  <c r="D57" i="12"/>
  <c r="E57" i="5" s="1"/>
  <c r="D88" i="12"/>
  <c r="E88" i="5" s="1"/>
  <c r="D85" i="12"/>
  <c r="E85" i="5" s="1"/>
  <c r="D50" i="12"/>
  <c r="E50" i="5" s="1"/>
  <c r="D7" i="12"/>
  <c r="E7" i="5" s="1"/>
  <c r="D98" i="12"/>
  <c r="D24" i="12"/>
  <c r="E24" i="5" s="1"/>
  <c r="D40" i="12"/>
  <c r="E40" i="5" s="1"/>
  <c r="D92" i="12"/>
  <c r="D19" i="12"/>
  <c r="E19" i="5" s="1"/>
  <c r="D11" i="12"/>
  <c r="E11" i="5" s="1"/>
  <c r="D61" i="12"/>
  <c r="D43" i="12"/>
  <c r="D26" i="12"/>
  <c r="D8" i="12"/>
  <c r="D94" i="12"/>
  <c r="D59" i="12"/>
  <c r="D96" i="12"/>
  <c r="D73" i="12"/>
  <c r="D91" i="12"/>
  <c r="D66" i="12"/>
  <c r="E51" i="16"/>
  <c r="D51" i="16" s="1"/>
  <c r="D69" i="5"/>
  <c r="E56" i="16"/>
  <c r="D56" i="16" s="1"/>
  <c r="D42" i="5"/>
  <c r="E62" i="5"/>
  <c r="E17" i="16"/>
  <c r="D17" i="16" s="1"/>
  <c r="D33" i="5"/>
  <c r="E64" i="16"/>
  <c r="D64" i="16" s="1"/>
  <c r="D13" i="5"/>
  <c r="E38" i="5"/>
  <c r="E92" i="5"/>
  <c r="D75" i="12"/>
  <c r="D39" i="12"/>
  <c r="D21" i="12"/>
  <c r="E90" i="5"/>
  <c r="D72" i="12"/>
  <c r="D55" i="12"/>
  <c r="D36" i="12"/>
  <c r="D15" i="12"/>
  <c r="D20" i="12"/>
  <c r="D31" i="12"/>
  <c r="D76" i="12"/>
  <c r="D35" i="12"/>
  <c r="D80" i="12"/>
  <c r="E18" i="16"/>
  <c r="D18" i="16" s="1"/>
  <c r="D60" i="5"/>
  <c r="E41" i="16"/>
  <c r="D41" i="16" s="1"/>
  <c r="D93" i="5"/>
  <c r="E16" i="16"/>
  <c r="D16" i="16" s="1"/>
  <c r="D16" i="5"/>
  <c r="D41" i="12"/>
  <c r="D70" i="12"/>
  <c r="D53" i="12"/>
  <c r="D34" i="12"/>
  <c r="D17" i="12"/>
  <c r="D68" i="12"/>
  <c r="D32" i="12"/>
  <c r="D14" i="12"/>
  <c r="D49" i="12"/>
  <c r="D84" i="12"/>
  <c r="D45" i="12"/>
  <c r="E31" i="16"/>
  <c r="E38" i="16"/>
  <c r="D38" i="16" s="1"/>
  <c r="D89" i="5"/>
  <c r="E71" i="16"/>
  <c r="D71" i="16" s="1"/>
  <c r="D95" i="5"/>
  <c r="E56" i="5"/>
  <c r="E18" i="5"/>
  <c r="D79" i="12"/>
  <c r="D77" i="12"/>
  <c r="D23" i="12"/>
  <c r="D22" i="12"/>
  <c r="D27" i="12"/>
  <c r="D71" i="12"/>
  <c r="D83" i="12"/>
  <c r="D65" i="12"/>
  <c r="D48" i="12"/>
  <c r="D12" i="12"/>
  <c r="E99" i="5"/>
  <c r="D81" i="12"/>
  <c r="D63" i="12"/>
  <c r="D10" i="12"/>
  <c r="D47" i="12"/>
  <c r="D58" i="12"/>
  <c r="D9" i="12"/>
  <c r="D54" i="12"/>
  <c r="E55" i="16"/>
  <c r="E19" i="16"/>
  <c r="D19" i="16" s="1"/>
  <c r="D82" i="5"/>
  <c r="E98" i="5" l="1"/>
  <c r="E80" i="16" s="1"/>
  <c r="E54" i="5"/>
  <c r="E58" i="5"/>
  <c r="E81" i="16"/>
  <c r="D81" i="16" s="1"/>
  <c r="D64" i="5"/>
  <c r="E87" i="16"/>
  <c r="D87" i="16" s="1"/>
  <c r="D56" i="5"/>
  <c r="E6" i="16"/>
  <c r="D6" i="16" s="1"/>
  <c r="D40" i="5"/>
  <c r="E32" i="5"/>
  <c r="E34" i="5"/>
  <c r="E70" i="5"/>
  <c r="E76" i="16"/>
  <c r="D76" i="16" s="1"/>
  <c r="D88" i="5"/>
  <c r="E35" i="5"/>
  <c r="E15" i="5"/>
  <c r="E52" i="16"/>
  <c r="D52" i="16" s="1"/>
  <c r="D90" i="5"/>
  <c r="E94" i="5"/>
  <c r="E47" i="5"/>
  <c r="E81" i="5"/>
  <c r="E90" i="16"/>
  <c r="E65" i="5"/>
  <c r="E71" i="5"/>
  <c r="E22" i="5"/>
  <c r="E77" i="5"/>
  <c r="E84" i="5"/>
  <c r="E63" i="16"/>
  <c r="D63" i="16" s="1"/>
  <c r="D7" i="5"/>
  <c r="E68" i="5"/>
  <c r="E9" i="16"/>
  <c r="D9" i="16" s="1"/>
  <c r="D85" i="5"/>
  <c r="E41" i="5"/>
  <c r="E39" i="16"/>
  <c r="D39" i="16" s="1"/>
  <c r="D11" i="5"/>
  <c r="E36" i="5"/>
  <c r="E72" i="5"/>
  <c r="E75" i="5"/>
  <c r="E86" i="16"/>
  <c r="D86" i="16" s="1"/>
  <c r="D92" i="5"/>
  <c r="E79" i="16"/>
  <c r="D79" i="16" s="1"/>
  <c r="D78" i="5"/>
  <c r="E12" i="16"/>
  <c r="D12" i="16" s="1"/>
  <c r="D62" i="5"/>
  <c r="E31" i="5"/>
  <c r="E58" i="16"/>
  <c r="D58" i="16" s="1"/>
  <c r="D19" i="5"/>
  <c r="E26" i="5"/>
  <c r="E9" i="5"/>
  <c r="E11" i="16" s="1"/>
  <c r="E84" i="16"/>
  <c r="D84" i="16" s="1"/>
  <c r="D46" i="5"/>
  <c r="E12" i="5"/>
  <c r="E50" i="16"/>
  <c r="D50" i="16" s="1"/>
  <c r="D30" i="5"/>
  <c r="E14" i="5"/>
  <c r="E17" i="5"/>
  <c r="E53" i="5"/>
  <c r="E80" i="5"/>
  <c r="E76" i="5"/>
  <c r="E20" i="5"/>
  <c r="E21" i="5"/>
  <c r="E46" i="16"/>
  <c r="E66" i="5"/>
  <c r="E73" i="5"/>
  <c r="E59" i="5"/>
  <c r="E8" i="5"/>
  <c r="E43" i="5"/>
  <c r="E83" i="16"/>
  <c r="D83" i="16" s="1"/>
  <c r="D50" i="5"/>
  <c r="E39" i="5"/>
  <c r="E21" i="16"/>
  <c r="D21" i="16" s="1"/>
  <c r="D57" i="5"/>
  <c r="E10" i="16"/>
  <c r="D10" i="16" s="1"/>
  <c r="D38" i="5"/>
  <c r="E91" i="5"/>
  <c r="E96" i="5"/>
  <c r="E61" i="5"/>
  <c r="E10" i="5"/>
  <c r="E35" i="16"/>
  <c r="D35" i="16" s="1"/>
  <c r="D28" i="5"/>
  <c r="E63" i="5"/>
  <c r="E48" i="5"/>
  <c r="E83" i="5"/>
  <c r="E27" i="5"/>
  <c r="E23" i="5"/>
  <c r="E79" i="5"/>
  <c r="E49" i="16"/>
  <c r="D49" i="16" s="1"/>
  <c r="D18" i="5"/>
  <c r="E45" i="5"/>
  <c r="E49" i="5"/>
  <c r="E55" i="5"/>
  <c r="E68" i="16" l="1"/>
  <c r="D68" i="16" s="1"/>
  <c r="D49" i="5"/>
  <c r="E24" i="16"/>
  <c r="D24" i="16" s="1"/>
  <c r="D27" i="5"/>
  <c r="E66" i="16"/>
  <c r="D66" i="16" s="1"/>
  <c r="D61" i="5"/>
  <c r="E30" i="16"/>
  <c r="D30" i="16" s="1"/>
  <c r="D8" i="5"/>
  <c r="E89" i="16"/>
  <c r="D89" i="16" s="1"/>
  <c r="D80" i="5"/>
  <c r="E77" i="16"/>
  <c r="D77" i="16" s="1"/>
  <c r="D75" i="5"/>
  <c r="E27" i="16"/>
  <c r="D27" i="16" s="1"/>
  <c r="D41" i="5"/>
  <c r="E33" i="16"/>
  <c r="D33" i="16" s="1"/>
  <c r="D65" i="5"/>
  <c r="E25" i="16"/>
  <c r="D25" i="16" s="1"/>
  <c r="D35" i="5"/>
  <c r="E73" i="16"/>
  <c r="D73" i="16" s="1"/>
  <c r="D23" i="5"/>
  <c r="E72" i="16"/>
  <c r="D72" i="16" s="1"/>
  <c r="D43" i="5"/>
  <c r="E53" i="16"/>
  <c r="D53" i="16" s="1"/>
  <c r="D31" i="5"/>
  <c r="E70" i="16"/>
  <c r="D70" i="16" s="1"/>
  <c r="D71" i="5"/>
  <c r="E8" i="16"/>
  <c r="D8" i="16" s="1"/>
  <c r="D81" i="5"/>
  <c r="E32" i="16"/>
  <c r="D32" i="16" s="1"/>
  <c r="D63" i="5"/>
  <c r="E43" i="16"/>
  <c r="D43" i="16" s="1"/>
  <c r="D73" i="5"/>
  <c r="D21" i="5"/>
  <c r="E20" i="16"/>
  <c r="D20" i="16" s="1"/>
  <c r="D20" i="5"/>
  <c r="E13" i="16"/>
  <c r="D13" i="16" s="1"/>
  <c r="D53" i="5"/>
  <c r="E60" i="16"/>
  <c r="D60" i="16" s="1"/>
  <c r="D36" i="5"/>
  <c r="E62" i="16"/>
  <c r="D62" i="16" s="1"/>
  <c r="D68" i="5"/>
  <c r="E44" i="16"/>
  <c r="D44" i="16" s="1"/>
  <c r="D22" i="5"/>
  <c r="E88" i="16"/>
  <c r="D88" i="16" s="1"/>
  <c r="D47" i="5"/>
  <c r="D70" i="5"/>
  <c r="E54" i="16"/>
  <c r="D54" i="16" s="1"/>
  <c r="E59" i="16"/>
  <c r="D59" i="16" s="1"/>
  <c r="D34" i="5"/>
  <c r="E14" i="16"/>
  <c r="D14" i="16" s="1"/>
  <c r="D32" i="5"/>
  <c r="E29" i="16"/>
  <c r="D29" i="16" s="1"/>
  <c r="D54" i="5"/>
  <c r="E15" i="16"/>
  <c r="D15" i="16" s="1"/>
  <c r="D66" i="5"/>
  <c r="E57" i="16"/>
  <c r="D57" i="16" s="1"/>
  <c r="D76" i="5"/>
  <c r="E78" i="16"/>
  <c r="D78" i="16" s="1"/>
  <c r="D17" i="5"/>
  <c r="E37" i="16"/>
  <c r="D37" i="16" s="1"/>
  <c r="D14" i="5"/>
  <c r="E65" i="16"/>
  <c r="D65" i="16" s="1"/>
  <c r="D84" i="5"/>
  <c r="E42" i="16"/>
  <c r="D42" i="16" s="1"/>
  <c r="D15" i="5"/>
  <c r="E69" i="16"/>
  <c r="D69" i="16" s="1"/>
  <c r="D55" i="5"/>
  <c r="D79" i="5"/>
  <c r="E22" i="16"/>
  <c r="D22" i="16" s="1"/>
  <c r="E74" i="16"/>
  <c r="D74" i="16" s="1"/>
  <c r="D48" i="5"/>
  <c r="E61" i="16"/>
  <c r="D61" i="16" s="1"/>
  <c r="D96" i="5"/>
  <c r="E48" i="16"/>
  <c r="D48" i="16" s="1"/>
  <c r="D91" i="5"/>
  <c r="E23" i="16"/>
  <c r="D23" i="16" s="1"/>
  <c r="D39" i="5"/>
  <c r="C39" i="5" s="1"/>
  <c r="E85" i="16"/>
  <c r="D85" i="16" s="1"/>
  <c r="D45" i="5"/>
  <c r="E82" i="16"/>
  <c r="D82" i="16" s="1"/>
  <c r="D83" i="5"/>
  <c r="E28" i="16"/>
  <c r="D28" i="16" s="1"/>
  <c r="D10" i="5"/>
  <c r="E45" i="16"/>
  <c r="D45" i="16" s="1"/>
  <c r="D59" i="5"/>
  <c r="E67" i="16"/>
  <c r="D67" i="16" s="1"/>
  <c r="D12" i="5"/>
  <c r="D26" i="5"/>
  <c r="E26" i="16"/>
  <c r="D26" i="16" s="1"/>
  <c r="E7" i="16"/>
  <c r="D7" i="16" s="1"/>
  <c r="D72" i="5"/>
  <c r="E75" i="16"/>
  <c r="D75" i="16" s="1"/>
  <c r="D77" i="5"/>
  <c r="E47" i="16"/>
  <c r="D47" i="16" s="1"/>
  <c r="D94" i="5"/>
  <c r="E34" i="16"/>
  <c r="D34" i="16" s="1"/>
  <c r="D58" i="5"/>
  <c r="C70" i="5" l="1"/>
  <c r="C54" i="5"/>
  <c r="C94" i="5"/>
  <c r="C53" i="5"/>
  <c r="C60" i="5"/>
  <c r="C89" i="5"/>
  <c r="C68" i="5"/>
  <c r="C69" i="5"/>
  <c r="C92" i="5"/>
  <c r="C42" i="5"/>
  <c r="C43" i="5"/>
  <c r="C56" i="5"/>
  <c r="C71" i="5"/>
  <c r="C38" i="5"/>
  <c r="C64" i="5"/>
  <c r="C95" i="5"/>
  <c r="C96" i="5"/>
  <c r="C88" i="5"/>
  <c r="C72" i="5"/>
  <c r="C59" i="5"/>
  <c r="C57" i="5"/>
  <c r="C93" i="5"/>
  <c r="C66" i="5"/>
  <c r="C40" i="5"/>
  <c r="C62" i="5"/>
  <c r="C73" i="5"/>
  <c r="C41" i="5"/>
  <c r="D24" i="14" l="1"/>
  <c r="G24" i="5" s="1"/>
  <c r="D99" i="14"/>
  <c r="D98" i="14"/>
  <c r="D9" i="14"/>
  <c r="D86" i="14" l="1"/>
  <c r="G46" i="16"/>
  <c r="D46" i="16" s="1"/>
  <c r="D24" i="5"/>
  <c r="G98" i="5"/>
  <c r="G99" i="5"/>
  <c r="G9" i="5"/>
  <c r="G86" i="5" l="1"/>
  <c r="G90" i="16"/>
  <c r="D90" i="16" s="1"/>
  <c r="D99" i="5"/>
  <c r="G80" i="16"/>
  <c r="D80" i="16" s="1"/>
  <c r="D98" i="5"/>
  <c r="G55" i="16"/>
  <c r="D55" i="16" s="1"/>
  <c r="D86" i="5"/>
  <c r="G11" i="16"/>
  <c r="D11" i="16" s="1"/>
  <c r="D9" i="5"/>
  <c r="C98" i="5" l="1"/>
  <c r="C99" i="5"/>
  <c r="C86" i="5"/>
  <c r="C80" i="5"/>
  <c r="C84" i="5"/>
  <c r="C76" i="5"/>
  <c r="C81" i="5"/>
  <c r="C78" i="5"/>
  <c r="C83" i="5"/>
  <c r="C82" i="5"/>
  <c r="C79" i="5"/>
  <c r="C85" i="5"/>
  <c r="C21" i="5"/>
  <c r="C19" i="5"/>
  <c r="C15" i="5"/>
  <c r="C16" i="5"/>
  <c r="C9" i="5"/>
  <c r="C24" i="5"/>
  <c r="C11" i="5"/>
  <c r="C20" i="5"/>
  <c r="C22" i="5"/>
  <c r="C23" i="5"/>
  <c r="C14" i="5"/>
  <c r="C18" i="5"/>
  <c r="C17" i="5"/>
  <c r="C12" i="5"/>
  <c r="D29" i="14" l="1"/>
  <c r="G29" i="5" l="1"/>
  <c r="G31" i="16" l="1"/>
  <c r="D31" i="16" s="1"/>
  <c r="D29" i="5"/>
  <c r="C29" i="5" l="1"/>
  <c r="C35" i="5"/>
  <c r="C32" i="5"/>
  <c r="C27" i="5"/>
  <c r="C26" i="5"/>
  <c r="C28" i="5"/>
  <c r="C33" i="5"/>
  <c r="D51" i="12" l="1"/>
  <c r="E51" i="5" l="1"/>
  <c r="E36" i="16" l="1"/>
  <c r="D36" i="16" s="1"/>
  <c r="D51" i="5"/>
  <c r="C51" i="5" l="1"/>
  <c r="C48" i="5"/>
  <c r="C50" i="5"/>
  <c r="C47" i="5"/>
  <c r="C49" i="5"/>
  <c r="C45" i="5"/>
  <c r="C46" i="5"/>
  <c r="C14" i="16"/>
  <c r="B32" i="5" s="1"/>
  <c r="C6" i="16"/>
  <c r="B40" i="5" s="1"/>
  <c r="C84" i="16"/>
  <c r="B46" i="5" s="1"/>
  <c r="C8" i="16"/>
  <c r="B81" i="5" s="1"/>
  <c r="C88" i="16"/>
  <c r="B47" i="5" s="1"/>
  <c r="C80" i="16"/>
  <c r="B98" i="5" s="1"/>
  <c r="C38" i="16"/>
  <c r="B89" i="5" s="1"/>
  <c r="C9" i="16"/>
  <c r="B85" i="5" s="1"/>
  <c r="C12" i="16"/>
  <c r="B62" i="5" s="1"/>
  <c r="C7" i="16"/>
  <c r="B72" i="5" s="1"/>
  <c r="C25" i="16"/>
  <c r="B35" i="5" s="1"/>
  <c r="C37" i="16"/>
  <c r="B14" i="5" s="1"/>
  <c r="C26" i="16"/>
  <c r="B26" i="5" s="1"/>
  <c r="C72" i="16"/>
  <c r="B43" i="5" s="1"/>
  <c r="C27" i="16"/>
  <c r="B41" i="5" s="1"/>
  <c r="C13" i="16"/>
  <c r="B53" i="5" s="1"/>
  <c r="C46" i="16"/>
  <c r="B24" i="5" s="1"/>
  <c r="C41" i="16"/>
  <c r="B93" i="5" s="1"/>
</calcChain>
</file>

<file path=xl/sharedStrings.xml><?xml version="1.0" encoding="utf-8"?>
<sst xmlns="http://schemas.openxmlformats.org/spreadsheetml/2006/main" count="1301" uniqueCount="240">
  <si>
    <t>Наименование субъекта Российской Федерации</t>
  </si>
  <si>
    <t>Единица измерения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</si>
  <si>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</si>
  <si>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</si>
  <si>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</si>
  <si>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</si>
  <si>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</si>
  <si>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</si>
  <si>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</si>
  <si>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</si>
  <si>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</si>
  <si>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</si>
  <si>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</si>
  <si>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</si>
  <si>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</si>
  <si>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</si>
  <si>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</si>
  <si>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</si>
  <si>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</si>
  <si>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</si>
  <si>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</si>
  <si>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</si>
  <si>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</si>
  <si>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</si>
  <si>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</si>
  <si>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</si>
  <si>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</si>
  <si>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</si>
  <si>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</si>
  <si>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</si>
  <si>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</si>
  <si>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</si>
  <si>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</si>
  <si>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</si>
  <si>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</si>
  <si>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</si>
  <si>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</si>
  <si>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</si>
  <si>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</si>
  <si>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</si>
  <si>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</si>
  <si>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</si>
  <si>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</si>
  <si>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</si>
  <si>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</si>
  <si>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</si>
  <si>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</si>
  <si>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</si>
  <si>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</si>
  <si>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</si>
  <si>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</si>
  <si>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</si>
  <si>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</si>
  <si>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</si>
  <si>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</si>
  <si>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</si>
  <si>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</si>
  <si>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</si>
  <si>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</si>
  <si>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</si>
  <si>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</si>
  <si>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</si>
  <si>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</si>
  <si>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</si>
  <si>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</si>
  <si>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</si>
  <si>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</si>
  <si>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</si>
  <si>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</si>
  <si>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</si>
  <si>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</si>
  <si>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</si>
  <si>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</si>
  <si>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</si>
  <si>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</si>
  <si>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</si>
  <si>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</si>
  <si>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</si>
  <si>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</si>
  <si>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</si>
  <si>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</si>
  <si>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</si>
  <si>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</si>
  <si>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</si>
  <si>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</si>
  <si>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</si>
  <si>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</si>
  <si>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</si>
  <si>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</si>
  <si>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</si>
  <si>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</si>
  <si>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</si>
  <si>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баллов</t>
  </si>
  <si>
    <t>Республика Северная Осетия - Алания</t>
  </si>
  <si>
    <t>3. Бюджет для граждан (закон о бюджете)</t>
  </si>
  <si>
    <t>Место по РФ</t>
  </si>
  <si>
    <t>Место по федеральному округу</t>
  </si>
  <si>
    <t>1 Этап. Характеристика первоначально утвержденного бюджета и состояния инфраструктуры для обеспечения открытости бюджетных данных</t>
  </si>
  <si>
    <t>Итого по 1 этапу</t>
  </si>
  <si>
    <t>2. Публичные сведения о плановых показателях деятельности государственных учреждений субъекта РФ</t>
  </si>
  <si>
    <t>место</t>
  </si>
  <si>
    <t>Оценка субъектов Российской Федерации по разделу "1. Характеристики первоначально утвержденного бюджета"</t>
  </si>
  <si>
    <t>Календарный период</t>
  </si>
  <si>
    <t>Версия бюджета</t>
  </si>
  <si>
    <t>Закон  о бюджете субъекта Российской Федерации на 2015 год и плановый период 2016 и 2017 годов (первоначальный вариант)</t>
  </si>
  <si>
    <t>Итого по разделу 1</t>
  </si>
  <si>
    <t>Крымский федеральный округ</t>
  </si>
  <si>
    <t>Республика Крым</t>
  </si>
  <si>
    <t>г. Севастополь</t>
  </si>
  <si>
    <t>Оценка субъектов Российской Федерации по разделу "2. Публичные сведения о плановых показателях деятельности государственных учреждений субъекта Российской Федерации"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</si>
  <si>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</si>
  <si>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</si>
  <si>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</si>
  <si>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10 апреля 2015 года</t>
  </si>
  <si>
    <t>Итого по разделу 2</t>
  </si>
  <si>
    <t xml:space="preserve">Оценка субъектов Российской Федерации по разделу "3. Бюджет для граждан (закон о бюджете)" </t>
  </si>
  <si>
    <t>Итого по разделу 3</t>
  </si>
  <si>
    <t>Оценка субъектов Российской Федерации по разделу "4. Общественное участие (I квартал 2015 года)"</t>
  </si>
  <si>
    <t>Итого по разделу 4</t>
  </si>
  <si>
    <t>1. Характеристики первоначально утвержденного бюджета</t>
  </si>
  <si>
    <t>4. Общественное участие</t>
  </si>
  <si>
    <t>Рейтинг субъектов Российской Федерации по уровню открытости бюджетных данных в 2015 году</t>
  </si>
  <si>
    <t>Итого по I этапу</t>
  </si>
  <si>
    <t xml:space="preserve">1.1. Публикация закона о бюджете субъекта РФ на 2015 год и плановый период 2016 и 2017 годов в открытом доступе на портале (сайте) субъекта РФ, предназначенном для публикации бюджетных данных. </t>
  </si>
  <si>
    <t>1.2. Наличие в составе закона о бюджете субъекта Российской Федерации приложения о прогнозируемых объемах поступлений по основным видам доходов</t>
  </si>
  <si>
    <t>1.3. Наличие в составе закона о бюджете субъекта Российской Федерации приложения о распределении бюджетных ассигнований по разделам и подразделам классификации расходов бюджетов</t>
  </si>
  <si>
    <t>1.4. Наличие в составе закона о бюджете приложения о распределении бюджетных ассигнований по носударственным программам и непрограммным направлениям деятельности</t>
  </si>
  <si>
    <t>1.5. Доля бюджетных инвестиций, распределенных по объектам, в общем объеме бюджетных инвестиций</t>
  </si>
  <si>
    <t>1.6. Доля субсидий местным бюджетам на очередной финансовый год, распределенных по муниципальным образованиям, в общем объеме субсидий местным бюджетам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</si>
  <si>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2015 год и плановый период 2016 и 2017 годов (в процентах от общего количества государственных бюджетных и автономных учреждений субъекта РФ)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</si>
  <si>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2015 год и плановый период 2016 и 2017 годов (в процентах от общего количества государственных бюджетных и автономных учреждений субъекта РФ)</t>
  </si>
  <si>
    <t>Доля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бюджетную смету на 2015 год и плановый период 2016 и 2017 годов (в процентах от общего количества казенных учреждений субъекта РФ)</t>
  </si>
  <si>
    <t>3.1. Публикация в сети Интернет «бюджета для граждан», разработанного на основе закона о бюджете субъекта РФ на 2015 год и плановый период 2016 и 2017 годов</t>
  </si>
  <si>
    <t>3.2 Наличие в «бюджете для граждан» показателей прогноза социально-экономического развития, на основе которых сформирован бюджет на 2015 год и плановый период 2016 и 2017 годов</t>
  </si>
  <si>
    <t>3.3 Наличие в «бюджете для граждан» сведений об общем объеме доходов и расходов консолидированного бюджета субъекта РФ на 2015 год</t>
  </si>
  <si>
    <t>3.4 Наличие в «бюджете для граждан» сведений о доходах бюджета на 2015 год и плановый период 2016 и 2017 годов в разрезе видов доходов</t>
  </si>
  <si>
    <t>3.5 Наличие в «бюджете для граждан» сведений о расходах бюджета на 2015 год и плановый период 2016 и 2017 годов по разделам и подразделам классификации расходов бюджета</t>
  </si>
  <si>
    <t>3.6 Наличие в «бюджете для граждан» сведений о расходах бюджета на 2015 год и плановый период 2016 и 2017 годов на реализацию государственных программ, а также о целевых показателях (индикаторах), планируемых к достижению в результате их реализации</t>
  </si>
  <si>
    <t>3.7 Наличие в «бюджете для граждан» сведений о предусмотренных к финансированию за счет средств бюджета на 2015 год и плановый период 2016 и 2017 годов социально-значимых проектах</t>
  </si>
  <si>
    <t>3.8 Наличие в «бюджете для граждан» сведений о планируемых (предельных) объемах государственного долга на 2015 год и плановый период 2016 и 2017 годов</t>
  </si>
  <si>
    <t>3.9 Наличие контактной информации для граждан, которые хотят больше узнать о бюджете</t>
  </si>
  <si>
    <t>4.1. Проведение в 1 квартале 2015 года опросов общественного мнения по бюджетной тематике</t>
  </si>
  <si>
    <t xml:space="preserve">4.2. Активность использования гражданами в 1 квартале 2015 года возможности задать вопрос по бюджетной тематике и получить на него ответ в открытом доступе в сети Интернет </t>
  </si>
  <si>
    <t>4.3. Использование в 1 квартале 2015 года социальных сетей для распространения информации о бюджете</t>
  </si>
  <si>
    <t>4.4. Работа Общественного совета, созданного при финансовом органе, в 1 квартале 2015 года</t>
  </si>
  <si>
    <t>5-6</t>
  </si>
  <si>
    <t>Закон  о бюджете субъекта Российской Федерации на 2015 год и плановый период 2016 и 2017 годов</t>
  </si>
  <si>
    <t>10-11</t>
  </si>
  <si>
    <t>12-14</t>
  </si>
  <si>
    <t>15-17</t>
  </si>
  <si>
    <t>18-19</t>
  </si>
  <si>
    <t>23-26</t>
  </si>
  <si>
    <t>27-31</t>
  </si>
  <si>
    <t>36-39</t>
  </si>
  <si>
    <t>41-42</t>
  </si>
  <si>
    <t>84-85</t>
  </si>
  <si>
    <t>80-82</t>
  </si>
  <si>
    <t>76-78</t>
  </si>
  <si>
    <t>73-74</t>
  </si>
  <si>
    <t>68-72</t>
  </si>
  <si>
    <t>61-66</t>
  </si>
  <si>
    <t>57-60</t>
  </si>
  <si>
    <t>53-56</t>
  </si>
  <si>
    <t>51-52</t>
  </si>
  <si>
    <t>49-50</t>
  </si>
  <si>
    <t>43-48</t>
  </si>
  <si>
    <t>34-35</t>
  </si>
  <si>
    <t>4-5</t>
  </si>
  <si>
    <t>14-15</t>
  </si>
  <si>
    <t>8-9</t>
  </si>
  <si>
    <t>11-12</t>
  </si>
  <si>
    <t>7-9</t>
  </si>
  <si>
    <t>11-14</t>
  </si>
  <si>
    <t>49-83</t>
  </si>
  <si>
    <t>37-48</t>
  </si>
  <si>
    <t>33-36</t>
  </si>
  <si>
    <t>10-14</t>
  </si>
  <si>
    <t>24-32</t>
  </si>
  <si>
    <t>20-23</t>
  </si>
  <si>
    <t>15-19</t>
  </si>
  <si>
    <t>1-4</t>
  </si>
  <si>
    <t>71-85</t>
  </si>
  <si>
    <t>9-10</t>
  </si>
  <si>
    <t>6-7</t>
  </si>
  <si>
    <t>21-24</t>
  </si>
  <si>
    <t>49-55</t>
  </si>
  <si>
    <t>47-48</t>
  </si>
  <si>
    <t>29-35</t>
  </si>
  <si>
    <t>62-68</t>
  </si>
  <si>
    <t>37-41</t>
  </si>
  <si>
    <t>18-20</t>
  </si>
  <si>
    <t>13-16</t>
  </si>
  <si>
    <t>56-60</t>
  </si>
  <si>
    <t>26-28</t>
  </si>
  <si>
    <t>43-46</t>
  </si>
  <si>
    <t>15-27</t>
  </si>
  <si>
    <t>31-85</t>
  </si>
  <si>
    <t>4-8</t>
  </si>
  <si>
    <t>2-3</t>
  </si>
  <si>
    <t>28-29</t>
  </si>
  <si>
    <t>7-8</t>
  </si>
  <si>
    <t>15-18</t>
  </si>
  <si>
    <t>6-8</t>
  </si>
  <si>
    <t>1-2</t>
  </si>
  <si>
    <t>5-8</t>
  </si>
  <si>
    <t>3-5</t>
  </si>
  <si>
    <t>2-4</t>
  </si>
  <si>
    <t>1-3</t>
  </si>
  <si>
    <t>11-18</t>
  </si>
  <si>
    <t>7-11</t>
  </si>
  <si>
    <t>2-7</t>
  </si>
  <si>
    <t>2-8</t>
  </si>
  <si>
    <t>7-12</t>
  </si>
  <si>
    <t>6-9</t>
  </si>
  <si>
    <t>3-4</t>
  </si>
  <si>
    <t>8-10</t>
  </si>
  <si>
    <t>13-14</t>
  </si>
  <si>
    <t>16-18</t>
  </si>
  <si>
    <t>5-7</t>
  </si>
  <si>
    <t>12-13</t>
  </si>
  <si>
    <t>10-12</t>
  </si>
  <si>
    <t>2</t>
  </si>
  <si>
    <t>9-18</t>
  </si>
  <si>
    <t>5-11</t>
  </si>
  <si>
    <t>1</t>
  </si>
  <si>
    <t>3-6</t>
  </si>
  <si>
    <t>3-7</t>
  </si>
  <si>
    <t>4-6</t>
  </si>
  <si>
    <t>7-14</t>
  </si>
  <si>
    <t>6-12</t>
  </si>
  <si>
    <t>1-9</t>
  </si>
  <si>
    <t>10-19</t>
  </si>
  <si>
    <t>59-69</t>
  </si>
  <si>
    <t>20-28</t>
  </si>
  <si>
    <t>75-82</t>
  </si>
  <si>
    <t>30-38</t>
  </si>
  <si>
    <t>39-50</t>
  </si>
  <si>
    <t>52-58</t>
  </si>
  <si>
    <t>1-5</t>
  </si>
  <si>
    <t>70-73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</si>
</sst>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1" fontId="4" fillId="0" borderId="0" xfId="0" applyNumberFormat="1" applyFont="1"/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/>
    <xf numFmtId="1" fontId="5" fillId="0" borderId="0" xfId="0" applyNumberFormat="1" applyFont="1"/>
    <xf numFmtId="0" fontId="5" fillId="0" borderId="0" xfId="0" applyFont="1" applyFill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center" vertical="center"/>
    </xf>
    <xf numFmtId="0" fontId="4" fillId="0" borderId="0" xfId="0" applyNumberFormat="1" applyFont="1"/>
    <xf numFmtId="0" fontId="8" fillId="3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165" fontId="13" fillId="2" borderId="1" xfId="2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mruColors>
      <color rgb="FFFF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d/centre_mezshbudjet/Shared%20Documents/02.%20&#1088;&#1077;&#1081;&#1090;&#1080;&#1085;&#1075;%20&#1089;&#1091;&#1073;&#1098;&#1077;&#1082;&#1090;&#1086;&#1074;%20&#1056;&#1060;/&#1056;&#1072;&#1073;&#1086;&#1090;&#1072;/2015/I%20&#1101;&#1090;&#1072;&#1087;/&#1056;&#1072;&#1073;&#1086;&#1095;&#1080;&#1077;%20&#1090;&#1072;&#1073;&#1083;&#1080;&#1094;&#1099;/&#1056;&#1072;&#1079;&#1076;&#1077;&#1083;%201%202015%20-%20&#1076;&#1083;&#1103;%20&#1088;&#1072;&#1073;&#1086;&#1090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1-sp.nifi.ru@SSL\DavWWWRoot\nd\centre_mezshbudjet\Shared%20Documents\02.%20&#1088;&#1077;&#1081;&#1090;&#1080;&#1085;&#1075;%20&#1089;&#1091;&#1073;&#1098;&#1077;&#1082;&#1090;&#1086;&#1074;%20&#1056;&#1060;\&#1056;&#1072;&#1073;&#1086;&#1090;&#1072;\2015\I%20&#1101;&#1090;&#1072;&#1087;\&#1054;&#1082;&#1086;&#1085;&#1095;&#1072;&#1090;&#1077;&#1083;&#1100;&#1085;&#1099;&#1081;%20&#1074;&#1072;&#1088;&#1080;&#1072;&#1085;&#1090;\&#1053;&#1072;%20&#1089;&#1072;&#1081;&#1090;\&#1056;&#1072;&#1079;&#1076;&#1077;&#1083;%203%20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1-sp.nifi.ru@SSL\DavWWWRoot\nd\centre_mezshbudjet\Shared%20Documents\02.%20&#1088;&#1077;&#1081;&#1090;&#1080;&#1085;&#1075;%20&#1089;&#1091;&#1073;&#1098;&#1077;&#1082;&#1090;&#1086;&#1074;%20&#1056;&#1060;\&#1056;&#1072;&#1073;&#1086;&#1090;&#1072;\2015\I%20&#1101;&#1090;&#1072;&#1087;\&#1054;&#1082;&#1086;&#1085;&#1095;&#1072;&#1090;&#1077;&#1083;&#1100;&#1085;&#1099;&#1081;%20&#1074;&#1072;&#1088;&#1080;&#1072;&#1085;&#1090;\&#1053;&#1072;%20&#1089;&#1072;&#1081;&#1090;\&#1056;&#1072;&#1079;&#1076;&#1077;&#1083;%204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1)"/>
      <sheetName val="Оценка (Раздел 1)"/>
      <sheetName val="Методика (Раздел 1)"/>
      <sheetName val="Показатель 1.1"/>
      <sheetName val="Показатель 1.2"/>
      <sheetName val="Показатель 1.3 "/>
      <sheetName val="Показатель 1.4"/>
      <sheetName val="Показатель 1.5"/>
      <sheetName val="Показатель 1.6"/>
      <sheetName val="Параметры"/>
    </sheetNames>
    <sheetDataSet>
      <sheetData sheetId="0"/>
      <sheetData sheetId="1"/>
      <sheetData sheetId="2"/>
      <sheetData sheetId="3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</sheetData>
      <sheetData sheetId="4">
        <row r="5">
          <cell r="C5" t="str">
            <v>Да, содержится, сведения представлены по основным видам доходов</v>
          </cell>
        </row>
        <row r="6">
          <cell r="C6" t="str">
            <v>Да, содержится, сведения представлены по отдельным видам доходов</v>
          </cell>
        </row>
        <row r="7">
          <cell r="C7" t="str">
            <v>Нет, не содержится или не отвечает требованиям</v>
          </cell>
        </row>
      </sheetData>
      <sheetData sheetId="5"/>
      <sheetData sheetId="6"/>
      <sheetData sheetId="7">
        <row r="7">
          <cell r="C7" t="str">
            <v>да</v>
          </cell>
        </row>
      </sheetData>
      <sheetData sheetId="8"/>
      <sheetData sheetId="9">
        <row r="4">
          <cell r="C4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topLeftCell="B61" zoomScaleNormal="100" zoomScaleSheetLayoutView="100" workbookViewId="0">
      <selection activeCell="I14" sqref="I14"/>
    </sheetView>
  </sheetViews>
  <sheetFormatPr defaultColWidth="9.140625" defaultRowHeight="12.75" x14ac:dyDescent="0.2"/>
  <cols>
    <col min="1" max="1" width="4.28515625" style="29" hidden="1" customWidth="1"/>
    <col min="2" max="2" width="38.7109375" style="29" customWidth="1"/>
    <col min="3" max="5" width="20.7109375" style="29" customWidth="1"/>
    <col min="6" max="6" width="25.85546875" style="29" customWidth="1"/>
    <col min="7" max="7" width="22.7109375" style="29" customWidth="1"/>
    <col min="8" max="8" width="23.28515625" style="29" customWidth="1"/>
    <col min="9" max="9" width="19.42578125" style="29" customWidth="1"/>
    <col min="10" max="16384" width="9.140625" style="29"/>
  </cols>
  <sheetData>
    <row r="1" spans="1:10" ht="18" customHeight="1" x14ac:dyDescent="0.2">
      <c r="B1" s="59" t="s">
        <v>121</v>
      </c>
      <c r="C1" s="59"/>
      <c r="D1" s="59"/>
      <c r="E1" s="59"/>
      <c r="F1" s="59"/>
      <c r="G1" s="59"/>
      <c r="H1" s="59"/>
    </row>
    <row r="2" spans="1:10" ht="18" customHeight="1" x14ac:dyDescent="0.2">
      <c r="B2" s="60" t="s">
        <v>97</v>
      </c>
      <c r="C2" s="61"/>
      <c r="D2" s="61"/>
      <c r="E2" s="61"/>
      <c r="F2" s="61"/>
      <c r="G2" s="61"/>
      <c r="H2" s="61"/>
    </row>
    <row r="3" spans="1:10" ht="24" hidden="1" customHeight="1" x14ac:dyDescent="0.2">
      <c r="B3" s="62"/>
      <c r="C3" s="62"/>
      <c r="D3" s="62"/>
      <c r="E3" s="62"/>
      <c r="F3" s="62"/>
      <c r="G3" s="62"/>
      <c r="H3" s="62"/>
    </row>
    <row r="4" spans="1:10" ht="78.75" customHeight="1" x14ac:dyDescent="0.2">
      <c r="B4" s="9" t="s">
        <v>0</v>
      </c>
      <c r="C4" s="9" t="s">
        <v>95</v>
      </c>
      <c r="D4" s="9" t="s">
        <v>122</v>
      </c>
      <c r="E4" s="9" t="s">
        <v>119</v>
      </c>
      <c r="F4" s="9" t="s">
        <v>99</v>
      </c>
      <c r="G4" s="9" t="s">
        <v>94</v>
      </c>
      <c r="H4" s="9" t="s">
        <v>120</v>
      </c>
    </row>
    <row r="5" spans="1:10" ht="15.95" customHeight="1" x14ac:dyDescent="0.2">
      <c r="B5" s="12" t="s">
        <v>1</v>
      </c>
      <c r="C5" s="12" t="s">
        <v>100</v>
      </c>
      <c r="D5" s="12" t="s">
        <v>92</v>
      </c>
      <c r="E5" s="22" t="s">
        <v>92</v>
      </c>
      <c r="F5" s="22" t="s">
        <v>92</v>
      </c>
      <c r="G5" s="22" t="s">
        <v>92</v>
      </c>
      <c r="H5" s="22" t="s">
        <v>92</v>
      </c>
    </row>
    <row r="6" spans="1:10" ht="15.95" customHeight="1" x14ac:dyDescent="0.2">
      <c r="A6" s="29">
        <v>32</v>
      </c>
      <c r="B6" s="24" t="s">
        <v>36</v>
      </c>
      <c r="C6" s="9">
        <f>_xlfn.RANK.EQ(D6,$D$6:$D$90,0)</f>
        <v>1</v>
      </c>
      <c r="D6" s="37">
        <f t="shared" ref="D6:D37" si="0">SUM(E6:H6)</f>
        <v>39</v>
      </c>
      <c r="E6" s="43">
        <f>VLOOKUP($B6,'I этап итоги'!$A$6:$H$99,5,0)</f>
        <v>10</v>
      </c>
      <c r="F6" s="43">
        <f>VLOOKUP($B6,'I этап итоги'!$A$6:$H$99,6,0)</f>
        <v>9</v>
      </c>
      <c r="G6" s="43">
        <f>VLOOKUP($B6,'I этап итоги'!$A$6:$H$99,7,0)</f>
        <v>16</v>
      </c>
      <c r="H6" s="43">
        <f>VLOOKUP($B6,'I этап итоги'!$A$6:$H$99,8,0)</f>
        <v>4</v>
      </c>
      <c r="J6" s="30"/>
    </row>
    <row r="7" spans="1:10" ht="15.95" customHeight="1" x14ac:dyDescent="0.2">
      <c r="A7" s="29">
        <v>61</v>
      </c>
      <c r="B7" s="17" t="s">
        <v>67</v>
      </c>
      <c r="C7" s="9">
        <f>_xlfn.RANK.EQ(D7,$D$6:$D$90,0)</f>
        <v>2</v>
      </c>
      <c r="D7" s="37">
        <f t="shared" si="0"/>
        <v>36</v>
      </c>
      <c r="E7" s="43">
        <f>VLOOKUP($B7,'I этап итоги'!$A$6:$H$99,5,0)</f>
        <v>10</v>
      </c>
      <c r="F7" s="43">
        <f>VLOOKUP($B7,'I этап итоги'!$A$6:$H$99,6,0)</f>
        <v>9</v>
      </c>
      <c r="G7" s="43">
        <f>VLOOKUP($B7,'I этап итоги'!$A$6:$H$99,7,0)</f>
        <v>16</v>
      </c>
      <c r="H7" s="43">
        <f>VLOOKUP($B7,'I этап итоги'!$A$6:$H$99,8,0)</f>
        <v>1</v>
      </c>
      <c r="J7" s="30"/>
    </row>
    <row r="8" spans="1:10" ht="15.95" customHeight="1" x14ac:dyDescent="0.2">
      <c r="A8" s="29">
        <v>69</v>
      </c>
      <c r="B8" s="24" t="s">
        <v>76</v>
      </c>
      <c r="C8" s="9">
        <f>_xlfn.RANK.EQ(D8,$D$6:$D$90,0)</f>
        <v>3</v>
      </c>
      <c r="D8" s="37">
        <f t="shared" si="0"/>
        <v>35</v>
      </c>
      <c r="E8" s="43">
        <f>VLOOKUP($B8,'I этап итоги'!$A$6:$H$99,5,0)</f>
        <v>13</v>
      </c>
      <c r="F8" s="43">
        <f>VLOOKUP($B8,'I этап итоги'!$A$6:$H$99,6,0)</f>
        <v>4</v>
      </c>
      <c r="G8" s="43">
        <f>VLOOKUP($B8,'I этап итоги'!$A$6:$H$99,7,0)</f>
        <v>16</v>
      </c>
      <c r="H8" s="43">
        <f>VLOOKUP($B8,'I этап итоги'!$A$6:$H$99,8,0)</f>
        <v>2</v>
      </c>
      <c r="J8" s="30"/>
    </row>
    <row r="9" spans="1:10" ht="15.95" customHeight="1" x14ac:dyDescent="0.2">
      <c r="A9" s="29">
        <v>73</v>
      </c>
      <c r="B9" s="26" t="s">
        <v>80</v>
      </c>
      <c r="C9" s="9">
        <f>_xlfn.RANK.EQ(D9,$D$6:$D$90,0)</f>
        <v>4</v>
      </c>
      <c r="D9" s="42">
        <f t="shared" si="0"/>
        <v>33.5</v>
      </c>
      <c r="E9" s="43">
        <f>VLOOKUP($B9,'I этап итоги'!$A$6:$H$99,5,0)</f>
        <v>11</v>
      </c>
      <c r="F9" s="43">
        <f>VLOOKUP($B9,'I этап итоги'!$A$6:$H$99,6,0)</f>
        <v>5</v>
      </c>
      <c r="G9" s="43">
        <f>VLOOKUP($B9,'I этап итоги'!$A$6:$H$99,7,0)</f>
        <v>14.5</v>
      </c>
      <c r="H9" s="43">
        <f>VLOOKUP($B9,'I этап итоги'!$A$6:$H$99,8,0)</f>
        <v>3</v>
      </c>
      <c r="J9" s="30"/>
    </row>
    <row r="10" spans="1:10" ht="15.95" customHeight="1" x14ac:dyDescent="0.2">
      <c r="A10" s="29">
        <v>30</v>
      </c>
      <c r="B10" s="24" t="s">
        <v>34</v>
      </c>
      <c r="C10" s="46" t="s">
        <v>145</v>
      </c>
      <c r="D10" s="37">
        <f t="shared" si="0"/>
        <v>33</v>
      </c>
      <c r="E10" s="43">
        <f>VLOOKUP($B10,'I этап итоги'!$A$6:$H$99,5,0)</f>
        <v>13</v>
      </c>
      <c r="F10" s="43">
        <f>VLOOKUP($B10,'I этап итоги'!$A$6:$H$99,6,0)</f>
        <v>2</v>
      </c>
      <c r="G10" s="43">
        <f>VLOOKUP($B10,'I этап итоги'!$A$6:$H$99,7,0)</f>
        <v>16</v>
      </c>
      <c r="H10" s="43">
        <f>VLOOKUP($B10,'I этап итоги'!$A$6:$H$99,8,0)</f>
        <v>2</v>
      </c>
      <c r="J10" s="30"/>
    </row>
    <row r="11" spans="1:10" ht="15.95" customHeight="1" x14ac:dyDescent="0.2">
      <c r="A11" s="29">
        <v>3</v>
      </c>
      <c r="B11" s="24" t="s">
        <v>5</v>
      </c>
      <c r="C11" s="46" t="s">
        <v>145</v>
      </c>
      <c r="D11" s="37">
        <f t="shared" si="0"/>
        <v>33</v>
      </c>
      <c r="E11" s="43">
        <f>VLOOKUP($B11,'I этап итоги'!$A$6:$H$99,5,0)</f>
        <v>10</v>
      </c>
      <c r="F11" s="43">
        <f>VLOOKUP($B11,'I этап итоги'!$A$6:$H$99,6,0)</f>
        <v>7</v>
      </c>
      <c r="G11" s="43">
        <f>VLOOKUP($B11,'I этап итоги'!$A$6:$H$99,7,0)</f>
        <v>15</v>
      </c>
      <c r="H11" s="43">
        <f>VLOOKUP($B11,'I этап итоги'!$A$6:$H$99,8,0)</f>
        <v>1</v>
      </c>
      <c r="J11" s="30"/>
    </row>
    <row r="12" spans="1:10" ht="15.95" customHeight="1" x14ac:dyDescent="0.2">
      <c r="A12" s="29">
        <v>52</v>
      </c>
      <c r="B12" s="26" t="s">
        <v>57</v>
      </c>
      <c r="C12" s="9">
        <f>_xlfn.RANK.EQ(D12,$D$6:$D$90,0)</f>
        <v>7</v>
      </c>
      <c r="D12" s="42">
        <f t="shared" si="0"/>
        <v>32</v>
      </c>
      <c r="E12" s="43">
        <f>VLOOKUP($B12,'I этап итоги'!$A$6:$H$99,5,0)</f>
        <v>12</v>
      </c>
      <c r="F12" s="43">
        <f>VLOOKUP($B12,'I этап итоги'!$A$6:$H$99,6,0)</f>
        <v>1</v>
      </c>
      <c r="G12" s="43">
        <f>VLOOKUP($B12,'I этап итоги'!$A$6:$H$99,7,0)</f>
        <v>13</v>
      </c>
      <c r="H12" s="43">
        <f>VLOOKUP($B12,'I этап итоги'!$A$6:$H$99,8,0)</f>
        <v>6</v>
      </c>
      <c r="J12" s="30"/>
    </row>
    <row r="13" spans="1:10" ht="15.95" customHeight="1" x14ac:dyDescent="0.2">
      <c r="A13" s="29">
        <v>43</v>
      </c>
      <c r="B13" s="24" t="s">
        <v>48</v>
      </c>
      <c r="C13" s="9">
        <f>_xlfn.RANK.EQ(D13,$D$6:$D$90,0)</f>
        <v>8</v>
      </c>
      <c r="D13" s="37">
        <f t="shared" si="0"/>
        <v>28.5</v>
      </c>
      <c r="E13" s="43">
        <f>VLOOKUP($B13,'I этап итоги'!$A$6:$H$99,5,0)</f>
        <v>10</v>
      </c>
      <c r="F13" s="43">
        <f>VLOOKUP($B13,'I этап итоги'!$A$6:$H$99,6,0)</f>
        <v>3</v>
      </c>
      <c r="G13" s="43">
        <f>VLOOKUP($B13,'I этап итоги'!$A$6:$H$99,7,0)</f>
        <v>15.5</v>
      </c>
      <c r="H13" s="43">
        <f>VLOOKUP($B13,'I этап итоги'!$A$6:$H$99,8,0)</f>
        <v>0</v>
      </c>
      <c r="J13" s="30"/>
    </row>
    <row r="14" spans="1:10" ht="15.95" customHeight="1" x14ac:dyDescent="0.2">
      <c r="A14" s="29">
        <v>25</v>
      </c>
      <c r="B14" s="26" t="s">
        <v>28</v>
      </c>
      <c r="C14" s="9">
        <f>_xlfn.RANK.EQ(D14,$D$6:$D$90,0)</f>
        <v>9</v>
      </c>
      <c r="D14" s="42">
        <f t="shared" si="0"/>
        <v>28</v>
      </c>
      <c r="E14" s="43">
        <f>VLOOKUP($B14,'I этап итоги'!$A$6:$H$99,5,0)</f>
        <v>10</v>
      </c>
      <c r="F14" s="43">
        <f>VLOOKUP($B14,'I этап итоги'!$A$6:$H$99,6,0)</f>
        <v>4</v>
      </c>
      <c r="G14" s="43">
        <f>VLOOKUP($B14,'I этап итоги'!$A$6:$H$99,7,0)</f>
        <v>12</v>
      </c>
      <c r="H14" s="43">
        <f>VLOOKUP($B14,'I этап итоги'!$A$6:$H$99,8,0)</f>
        <v>2</v>
      </c>
      <c r="J14" s="30"/>
    </row>
    <row r="15" spans="1:10" ht="15.95" customHeight="1" x14ac:dyDescent="0.2">
      <c r="A15" s="29">
        <v>56</v>
      </c>
      <c r="B15" s="24" t="s">
        <v>61</v>
      </c>
      <c r="C15" s="46" t="s">
        <v>147</v>
      </c>
      <c r="D15" s="37">
        <f t="shared" si="0"/>
        <v>27</v>
      </c>
      <c r="E15" s="43">
        <f>VLOOKUP($B15,'I этап итоги'!$A$6:$H$99,5,0)</f>
        <v>8</v>
      </c>
      <c r="F15" s="43">
        <f>VLOOKUP($B15,'I этап итоги'!$A$6:$H$99,6,0)</f>
        <v>5</v>
      </c>
      <c r="G15" s="43">
        <f>VLOOKUP($B15,'I этап итоги'!$A$6:$H$99,7,0)</f>
        <v>11</v>
      </c>
      <c r="H15" s="43">
        <f>VLOOKUP($B15,'I этап итоги'!$A$6:$H$99,8,0)</f>
        <v>3</v>
      </c>
      <c r="J15" s="30"/>
    </row>
    <row r="16" spans="1:10" ht="15.95" customHeight="1" x14ac:dyDescent="0.2">
      <c r="A16" s="29">
        <v>10</v>
      </c>
      <c r="B16" s="24" t="s">
        <v>12</v>
      </c>
      <c r="C16" s="46" t="s">
        <v>147</v>
      </c>
      <c r="D16" s="37">
        <f t="shared" si="0"/>
        <v>27</v>
      </c>
      <c r="E16" s="43">
        <f>VLOOKUP($B16,'I этап итоги'!$A$6:$H$99,5,0)</f>
        <v>9</v>
      </c>
      <c r="F16" s="43">
        <f>VLOOKUP($B16,'I этап итоги'!$A$6:$H$99,6,0)</f>
        <v>0</v>
      </c>
      <c r="G16" s="43">
        <f>VLOOKUP($B16,'I этап итоги'!$A$6:$H$99,7,0)</f>
        <v>15</v>
      </c>
      <c r="H16" s="43">
        <f>VLOOKUP($B16,'I этап итоги'!$A$6:$H$99,8,0)</f>
        <v>3</v>
      </c>
      <c r="J16" s="30"/>
    </row>
    <row r="17" spans="1:10" ht="15.95" customHeight="1" x14ac:dyDescent="0.2">
      <c r="A17" s="29">
        <v>26</v>
      </c>
      <c r="B17" s="26" t="s">
        <v>29</v>
      </c>
      <c r="C17" s="46" t="s">
        <v>148</v>
      </c>
      <c r="D17" s="42">
        <f t="shared" si="0"/>
        <v>26</v>
      </c>
      <c r="E17" s="43">
        <f>VLOOKUP($B17,'I этап итоги'!$A$6:$H$99,5,0)</f>
        <v>12</v>
      </c>
      <c r="F17" s="43">
        <f>VLOOKUP($B17,'I этап итоги'!$A$6:$H$99,6,0)</f>
        <v>3</v>
      </c>
      <c r="G17" s="43">
        <f>VLOOKUP($B17,'I этап итоги'!$A$6:$H$99,7,0)</f>
        <v>11</v>
      </c>
      <c r="H17" s="43">
        <f>VLOOKUP($B17,'I этап итоги'!$A$6:$H$99,8,0)</f>
        <v>0</v>
      </c>
      <c r="J17" s="30"/>
    </row>
    <row r="18" spans="1:10" ht="15.95" customHeight="1" x14ac:dyDescent="0.2">
      <c r="A18" s="29">
        <v>50</v>
      </c>
      <c r="B18" s="26" t="s">
        <v>55</v>
      </c>
      <c r="C18" s="46" t="s">
        <v>148</v>
      </c>
      <c r="D18" s="42">
        <f t="shared" si="0"/>
        <v>26</v>
      </c>
      <c r="E18" s="43">
        <f>VLOOKUP($B18,'I этап итоги'!$A$6:$H$99,5,0)</f>
        <v>10</v>
      </c>
      <c r="F18" s="43">
        <f>VLOOKUP($B18,'I этап итоги'!$A$6:$H$99,6,0)</f>
        <v>8</v>
      </c>
      <c r="G18" s="43">
        <f>VLOOKUP($B18,'I этап итоги'!$A$6:$H$99,7,0)</f>
        <v>8</v>
      </c>
      <c r="H18" s="43">
        <f>VLOOKUP($B18,'I этап итоги'!$A$6:$H$99,8,0)</f>
        <v>0</v>
      </c>
      <c r="J18" s="30"/>
    </row>
    <row r="19" spans="1:10" ht="15.95" customHeight="1" x14ac:dyDescent="0.2">
      <c r="A19" s="29">
        <v>70</v>
      </c>
      <c r="B19" s="24" t="s">
        <v>77</v>
      </c>
      <c r="C19" s="46" t="s">
        <v>148</v>
      </c>
      <c r="D19" s="37">
        <f t="shared" si="0"/>
        <v>26</v>
      </c>
      <c r="E19" s="43">
        <f>VLOOKUP($B19,'I этап итоги'!$A$6:$H$99,5,0)</f>
        <v>11</v>
      </c>
      <c r="F19" s="43">
        <f>VLOOKUP($B19,'I этап итоги'!$A$6:$H$99,6,0)</f>
        <v>3</v>
      </c>
      <c r="G19" s="43">
        <f>VLOOKUP($B19,'I этап итоги'!$A$6:$H$99,7,0)</f>
        <v>12</v>
      </c>
      <c r="H19" s="43">
        <f>VLOOKUP($B19,'I этап итоги'!$A$6:$H$99,8,0)</f>
        <v>0</v>
      </c>
      <c r="J19" s="30"/>
    </row>
    <row r="20" spans="1:10" ht="15.95" customHeight="1" x14ac:dyDescent="0.2">
      <c r="A20" s="29">
        <v>14</v>
      </c>
      <c r="B20" s="24" t="s">
        <v>16</v>
      </c>
      <c r="C20" s="9" t="s">
        <v>149</v>
      </c>
      <c r="D20" s="37">
        <f t="shared" si="0"/>
        <v>25</v>
      </c>
      <c r="E20" s="43">
        <f>VLOOKUP($B20,'I этап итоги'!$A$6:$H$99,5,0)</f>
        <v>4</v>
      </c>
      <c r="F20" s="43">
        <f>VLOOKUP($B20,'I этап итоги'!$A$6:$H$99,6,0)</f>
        <v>6</v>
      </c>
      <c r="G20" s="43">
        <f>VLOOKUP($B20,'I этап итоги'!$A$6:$H$99,7,0)</f>
        <v>14</v>
      </c>
      <c r="H20" s="43">
        <f>VLOOKUP($B20,'I этап итоги'!$A$6:$H$99,8,0)</f>
        <v>1</v>
      </c>
      <c r="J20" s="30"/>
    </row>
    <row r="21" spans="1:10" s="31" customFormat="1" ht="15.95" customHeight="1" x14ac:dyDescent="0.2">
      <c r="A21" s="29">
        <v>47</v>
      </c>
      <c r="B21" s="24" t="s">
        <v>52</v>
      </c>
      <c r="C21" s="9" t="s">
        <v>149</v>
      </c>
      <c r="D21" s="37">
        <f t="shared" si="0"/>
        <v>25</v>
      </c>
      <c r="E21" s="43">
        <f>VLOOKUP($B21,'I этап итоги'!$A$6:$H$99,5,0)</f>
        <v>9</v>
      </c>
      <c r="F21" s="43">
        <f>VLOOKUP($B21,'I этап итоги'!$A$6:$H$99,6,0)</f>
        <v>0</v>
      </c>
      <c r="G21" s="43">
        <f>VLOOKUP($B21,'I этап итоги'!$A$6:$H$99,7,0)</f>
        <v>13</v>
      </c>
      <c r="H21" s="43">
        <f>VLOOKUP($B21,'I этап итоги'!$A$6:$H$99,8,0)</f>
        <v>3</v>
      </c>
      <c r="J21" s="30"/>
    </row>
    <row r="22" spans="1:10" ht="15.95" customHeight="1" x14ac:dyDescent="0.2">
      <c r="A22" s="29">
        <v>67</v>
      </c>
      <c r="B22" s="24" t="s">
        <v>74</v>
      </c>
      <c r="C22" s="9" t="s">
        <v>149</v>
      </c>
      <c r="D22" s="37">
        <f t="shared" si="0"/>
        <v>25</v>
      </c>
      <c r="E22" s="43">
        <f>VLOOKUP($B22,'I этап итоги'!$A$6:$H$99,5,0)</f>
        <v>6</v>
      </c>
      <c r="F22" s="43">
        <f>VLOOKUP($B22,'I этап итоги'!$A$6:$H$99,6,0)</f>
        <v>8</v>
      </c>
      <c r="G22" s="43">
        <f>VLOOKUP($B22,'I этап итоги'!$A$6:$H$99,7,0)</f>
        <v>7</v>
      </c>
      <c r="H22" s="43">
        <f>VLOOKUP($B22,'I этап итоги'!$A$6:$H$99,8,0)</f>
        <v>4</v>
      </c>
      <c r="J22" s="30"/>
    </row>
    <row r="23" spans="1:10" ht="15.95" customHeight="1" x14ac:dyDescent="0.2">
      <c r="A23" s="29">
        <v>31</v>
      </c>
      <c r="B23" s="24" t="s">
        <v>35</v>
      </c>
      <c r="C23" s="9" t="s">
        <v>150</v>
      </c>
      <c r="D23" s="37">
        <f t="shared" si="0"/>
        <v>24.5</v>
      </c>
      <c r="E23" s="43">
        <f>VLOOKUP($B23,'I этап итоги'!$A$6:$H$99,5,0)</f>
        <v>13</v>
      </c>
      <c r="F23" s="43">
        <f>VLOOKUP($B23,'I этап итоги'!$A$6:$H$99,6,0)</f>
        <v>5</v>
      </c>
      <c r="G23" s="43">
        <f>VLOOKUP($B23,'I этап итоги'!$A$6:$H$99,7,0)</f>
        <v>6.5</v>
      </c>
      <c r="H23" s="43">
        <f>VLOOKUP($B23,'I этап итоги'!$A$6:$H$99,8,0)</f>
        <v>0</v>
      </c>
      <c r="J23" s="30"/>
    </row>
    <row r="24" spans="1:10" ht="15.95" customHeight="1" x14ac:dyDescent="0.2">
      <c r="A24" s="29">
        <v>20</v>
      </c>
      <c r="B24" s="26" t="s">
        <v>23</v>
      </c>
      <c r="C24" s="9" t="s">
        <v>150</v>
      </c>
      <c r="D24" s="42">
        <f t="shared" si="0"/>
        <v>24.5</v>
      </c>
      <c r="E24" s="43">
        <f>VLOOKUP($B24,'I этап итоги'!$A$6:$H$99,5,0)</f>
        <v>6</v>
      </c>
      <c r="F24" s="43">
        <f>VLOOKUP($B24,'I этап итоги'!$A$6:$H$99,6,0)</f>
        <v>6</v>
      </c>
      <c r="G24" s="43">
        <f>VLOOKUP($B24,'I этап итоги'!$A$6:$H$99,7,0)</f>
        <v>10</v>
      </c>
      <c r="H24" s="43">
        <f>VLOOKUP($B24,'I этап итоги'!$A$6:$H$99,8,0)</f>
        <v>2.5</v>
      </c>
      <c r="J24" s="30"/>
    </row>
    <row r="25" spans="1:10" s="31" customFormat="1" ht="15.95" customHeight="1" x14ac:dyDescent="0.2">
      <c r="A25" s="29">
        <v>28</v>
      </c>
      <c r="B25" s="26" t="s">
        <v>31</v>
      </c>
      <c r="C25" s="9">
        <f>_xlfn.RANK.EQ(D25,$D$6:$D$90,0)</f>
        <v>20</v>
      </c>
      <c r="D25" s="42">
        <f t="shared" si="0"/>
        <v>24</v>
      </c>
      <c r="E25" s="43">
        <f>VLOOKUP($B25,'I этап итоги'!$A$6:$H$99,5,0)</f>
        <v>12</v>
      </c>
      <c r="F25" s="43">
        <f>VLOOKUP($B25,'I этап итоги'!$A$6:$H$99,6,0)</f>
        <v>0</v>
      </c>
      <c r="G25" s="43">
        <f>VLOOKUP($B25,'I этап итоги'!$A$6:$H$99,7,0)</f>
        <v>12</v>
      </c>
      <c r="H25" s="43">
        <f>VLOOKUP($B25,'I этап итоги'!$A$6:$H$99,8,0)</f>
        <v>0</v>
      </c>
      <c r="J25" s="30"/>
    </row>
    <row r="26" spans="1:10" ht="15.95" customHeight="1" x14ac:dyDescent="0.2">
      <c r="A26" s="29">
        <v>19</v>
      </c>
      <c r="B26" s="24" t="s">
        <v>22</v>
      </c>
      <c r="C26" s="9">
        <f>_xlfn.RANK.EQ(D26,$D$6:$D$90,0)</f>
        <v>21</v>
      </c>
      <c r="D26" s="37">
        <f t="shared" si="0"/>
        <v>23</v>
      </c>
      <c r="E26" s="43">
        <f>VLOOKUP($B26,'I этап итоги'!$A$6:$H$99,5,0)</f>
        <v>11</v>
      </c>
      <c r="F26" s="43">
        <f>VLOOKUP($B26,'I этап итоги'!$A$6:$H$99,6,0)</f>
        <v>6</v>
      </c>
      <c r="G26" s="43">
        <f>VLOOKUP($B26,'I этап итоги'!$A$6:$H$99,7,0)</f>
        <v>4</v>
      </c>
      <c r="H26" s="43">
        <f>VLOOKUP($B26,'I этап итоги'!$A$6:$H$99,8,0)</f>
        <v>2</v>
      </c>
      <c r="J26" s="30"/>
    </row>
    <row r="27" spans="1:10" ht="15.95" customHeight="1" x14ac:dyDescent="0.2">
      <c r="A27" s="29">
        <v>33</v>
      </c>
      <c r="B27" s="24" t="s">
        <v>37</v>
      </c>
      <c r="C27" s="9">
        <f>_xlfn.RANK.EQ(D27,$D$6:$D$90,0)</f>
        <v>22</v>
      </c>
      <c r="D27" s="37">
        <f t="shared" si="0"/>
        <v>22</v>
      </c>
      <c r="E27" s="43">
        <f>VLOOKUP($B27,'I этап итоги'!$A$6:$H$99,5,0)</f>
        <v>12</v>
      </c>
      <c r="F27" s="43">
        <f>VLOOKUP($B27,'I этап итоги'!$A$6:$H$99,6,0)</f>
        <v>3</v>
      </c>
      <c r="G27" s="43">
        <f>VLOOKUP($B27,'I этап итоги'!$A$6:$H$99,7,0)</f>
        <v>7</v>
      </c>
      <c r="H27" s="43">
        <f>VLOOKUP($B27,'I этап итоги'!$A$6:$H$99,8,0)</f>
        <v>0</v>
      </c>
      <c r="J27" s="30"/>
    </row>
    <row r="28" spans="1:10" ht="15.95" customHeight="1" x14ac:dyDescent="0.2">
      <c r="A28" s="29">
        <v>4</v>
      </c>
      <c r="B28" s="24" t="s">
        <v>6</v>
      </c>
      <c r="C28" s="9" t="s">
        <v>151</v>
      </c>
      <c r="D28" s="37">
        <f t="shared" si="0"/>
        <v>21</v>
      </c>
      <c r="E28" s="43">
        <f>VLOOKUP($B28,'I этап итоги'!$A$6:$H$99,5,0)</f>
        <v>4</v>
      </c>
      <c r="F28" s="43">
        <f>VLOOKUP($B28,'I этап итоги'!$A$6:$H$99,6,0)</f>
        <v>7</v>
      </c>
      <c r="G28" s="43">
        <f>VLOOKUP($B28,'I этап итоги'!$A$6:$H$99,7,0)</f>
        <v>10</v>
      </c>
      <c r="H28" s="43">
        <f>VLOOKUP($B28,'I этап итоги'!$A$6:$H$99,8,0)</f>
        <v>0</v>
      </c>
      <c r="J28" s="30"/>
    </row>
    <row r="29" spans="1:10" ht="15.95" customHeight="1" x14ac:dyDescent="0.2">
      <c r="A29" s="29">
        <v>44</v>
      </c>
      <c r="B29" s="24" t="s">
        <v>49</v>
      </c>
      <c r="C29" s="9" t="s">
        <v>151</v>
      </c>
      <c r="D29" s="37">
        <f t="shared" si="0"/>
        <v>21</v>
      </c>
      <c r="E29" s="43">
        <f>VLOOKUP($B29,'I этап итоги'!$A$6:$H$99,5,0)</f>
        <v>7.5</v>
      </c>
      <c r="F29" s="43">
        <f>VLOOKUP($B29,'I этап итоги'!$A$6:$H$99,6,0)</f>
        <v>9</v>
      </c>
      <c r="G29" s="43">
        <f>VLOOKUP($B29,'I этап итоги'!$A$6:$H$99,7,0)</f>
        <v>4.5</v>
      </c>
      <c r="H29" s="43">
        <f>VLOOKUP($B29,'I этап итоги'!$A$6:$H$99,8,0)</f>
        <v>0</v>
      </c>
      <c r="J29" s="30"/>
    </row>
    <row r="30" spans="1:10" s="31" customFormat="1" ht="15.95" customHeight="1" x14ac:dyDescent="0.2">
      <c r="A30" s="29">
        <v>2</v>
      </c>
      <c r="B30" s="24" t="s">
        <v>4</v>
      </c>
      <c r="C30" s="9" t="s">
        <v>151</v>
      </c>
      <c r="D30" s="37">
        <f t="shared" si="0"/>
        <v>21</v>
      </c>
      <c r="E30" s="43">
        <f>VLOOKUP($B30,'I этап итоги'!$A$6:$H$99,5,0)</f>
        <v>6</v>
      </c>
      <c r="F30" s="43">
        <f>VLOOKUP($B30,'I этап итоги'!$A$6:$H$99,6,0)</f>
        <v>1</v>
      </c>
      <c r="G30" s="43">
        <f>VLOOKUP($B30,'I этап итоги'!$A$6:$H$99,7,0)</f>
        <v>14</v>
      </c>
      <c r="H30" s="43">
        <f>VLOOKUP($B30,'I этап итоги'!$A$6:$H$99,8,0)</f>
        <v>0</v>
      </c>
      <c r="J30" s="30"/>
    </row>
    <row r="31" spans="1:10" s="31" customFormat="1" ht="15.95" customHeight="1" x14ac:dyDescent="0.2">
      <c r="A31" s="29">
        <v>22</v>
      </c>
      <c r="B31" s="24" t="s">
        <v>25</v>
      </c>
      <c r="C31" s="9" t="s">
        <v>151</v>
      </c>
      <c r="D31" s="37">
        <f t="shared" si="0"/>
        <v>21</v>
      </c>
      <c r="E31" s="43">
        <f>VLOOKUP($B31,'I этап итоги'!$A$6:$H$99,5,0)</f>
        <v>9</v>
      </c>
      <c r="F31" s="43">
        <f>VLOOKUP($B31,'I этап итоги'!$A$6:$H$99,6,0)</f>
        <v>1</v>
      </c>
      <c r="G31" s="43">
        <f>VLOOKUP($B31,'I этап итоги'!$A$6:$H$99,7,0)</f>
        <v>11</v>
      </c>
      <c r="H31" s="43">
        <f>VLOOKUP($B31,'I этап итоги'!$A$6:$H$99,8,0)</f>
        <v>0</v>
      </c>
      <c r="J31" s="30"/>
    </row>
    <row r="32" spans="1:10" s="31" customFormat="1" ht="15.95" customHeight="1" x14ac:dyDescent="0.2">
      <c r="A32" s="29">
        <v>53</v>
      </c>
      <c r="B32" s="26" t="s">
        <v>58</v>
      </c>
      <c r="C32" s="9" t="s">
        <v>152</v>
      </c>
      <c r="D32" s="42">
        <f t="shared" si="0"/>
        <v>20</v>
      </c>
      <c r="E32" s="43">
        <f>VLOOKUP($B32,'I этап итоги'!$A$6:$H$99,5,0)</f>
        <v>8</v>
      </c>
      <c r="F32" s="43">
        <f>VLOOKUP($B32,'I этап итоги'!$A$6:$H$99,6,0)</f>
        <v>4</v>
      </c>
      <c r="G32" s="43">
        <f>VLOOKUP($B32,'I этап итоги'!$A$6:$H$99,7,0)</f>
        <v>7</v>
      </c>
      <c r="H32" s="43">
        <f>VLOOKUP($B32,'I этап итоги'!$A$6:$H$99,8,0)</f>
        <v>1</v>
      </c>
      <c r="J32" s="30"/>
    </row>
    <row r="33" spans="1:10" s="31" customFormat="1" ht="15.95" customHeight="1" x14ac:dyDescent="0.2">
      <c r="A33" s="29">
        <v>55</v>
      </c>
      <c r="B33" s="26" t="s">
        <v>60</v>
      </c>
      <c r="C33" s="9" t="s">
        <v>152</v>
      </c>
      <c r="D33" s="42">
        <f t="shared" si="0"/>
        <v>20</v>
      </c>
      <c r="E33" s="43">
        <f>VLOOKUP($B33,'I этап итоги'!$A$6:$H$99,5,0)</f>
        <v>5</v>
      </c>
      <c r="F33" s="43">
        <f>VLOOKUP($B33,'I этап итоги'!$A$6:$H$99,6,0)</f>
        <v>3</v>
      </c>
      <c r="G33" s="43">
        <f>VLOOKUP($B33,'I этап итоги'!$A$6:$H$99,7,0)</f>
        <v>12</v>
      </c>
      <c r="H33" s="43">
        <f>VLOOKUP($B33,'I этап итоги'!$A$6:$H$99,8,0)</f>
        <v>0</v>
      </c>
      <c r="J33" s="30"/>
    </row>
    <row r="34" spans="1:10" ht="15.95" customHeight="1" x14ac:dyDescent="0.2">
      <c r="A34" s="29">
        <v>48</v>
      </c>
      <c r="B34" s="24" t="s">
        <v>53</v>
      </c>
      <c r="C34" s="9" t="s">
        <v>152</v>
      </c>
      <c r="D34" s="37">
        <f t="shared" si="0"/>
        <v>20</v>
      </c>
      <c r="E34" s="43">
        <f>VLOOKUP($B34,'I этап итоги'!$A$6:$H$99,5,0)</f>
        <v>8</v>
      </c>
      <c r="F34" s="43">
        <f>VLOOKUP($B34,'I этап итоги'!$A$6:$H$99,6,0)</f>
        <v>9</v>
      </c>
      <c r="G34" s="43">
        <f>VLOOKUP($B34,'I этап итоги'!$A$6:$H$99,7,0)</f>
        <v>2</v>
      </c>
      <c r="H34" s="43">
        <f>VLOOKUP($B34,'I этап итоги'!$A$6:$H$99,8,0)</f>
        <v>1</v>
      </c>
      <c r="J34" s="30"/>
    </row>
    <row r="35" spans="1:10" ht="15.95" customHeight="1" x14ac:dyDescent="0.2">
      <c r="A35" s="29">
        <v>21</v>
      </c>
      <c r="B35" s="24" t="s">
        <v>24</v>
      </c>
      <c r="C35" s="9" t="s">
        <v>152</v>
      </c>
      <c r="D35" s="37">
        <f t="shared" si="0"/>
        <v>20</v>
      </c>
      <c r="E35" s="43">
        <f>VLOOKUP($B35,'I этап итоги'!$A$6:$H$99,5,0)</f>
        <v>10</v>
      </c>
      <c r="F35" s="43">
        <f>VLOOKUP($B35,'I этап итоги'!$A$6:$H$99,6,0)</f>
        <v>0</v>
      </c>
      <c r="G35" s="43">
        <f>VLOOKUP($B35,'I этап итоги'!$A$6:$H$99,7,0)</f>
        <v>10</v>
      </c>
      <c r="H35" s="43">
        <f>VLOOKUP($B35,'I этап итоги'!$A$6:$H$99,8,0)</f>
        <v>0</v>
      </c>
      <c r="J35" s="30"/>
    </row>
    <row r="36" spans="1:10" ht="15.95" customHeight="1" x14ac:dyDescent="0.2">
      <c r="A36" s="29">
        <v>42</v>
      </c>
      <c r="B36" s="24" t="s">
        <v>46</v>
      </c>
      <c r="C36" s="9" t="s">
        <v>152</v>
      </c>
      <c r="D36" s="37">
        <f t="shared" si="0"/>
        <v>20</v>
      </c>
      <c r="E36" s="43">
        <f>VLOOKUP($B36,'I этап итоги'!$A$6:$H$99,5,0)</f>
        <v>5</v>
      </c>
      <c r="F36" s="43">
        <f>VLOOKUP($B36,'I этап итоги'!$A$6:$H$99,6,0)</f>
        <v>6</v>
      </c>
      <c r="G36" s="43">
        <f>VLOOKUP($B36,'I этап итоги'!$A$6:$H$99,7,0)</f>
        <v>6</v>
      </c>
      <c r="H36" s="43">
        <f>VLOOKUP($B36,'I этап итоги'!$A$6:$H$99,8,0)</f>
        <v>3</v>
      </c>
      <c r="J36" s="30"/>
    </row>
    <row r="37" spans="1:10" ht="15.95" customHeight="1" x14ac:dyDescent="0.2">
      <c r="A37" s="29">
        <v>8</v>
      </c>
      <c r="B37" s="24" t="s">
        <v>10</v>
      </c>
      <c r="C37" s="9">
        <f>_xlfn.RANK.EQ(D37,$D$6:$D$90,0)</f>
        <v>32</v>
      </c>
      <c r="D37" s="37">
        <f t="shared" si="0"/>
        <v>19.5</v>
      </c>
      <c r="E37" s="43">
        <f>VLOOKUP($B37,'I этап итоги'!$A$6:$H$99,5,0)</f>
        <v>8</v>
      </c>
      <c r="F37" s="43">
        <f>VLOOKUP($B37,'I этап итоги'!$A$6:$H$99,6,0)</f>
        <v>6</v>
      </c>
      <c r="G37" s="43">
        <f>VLOOKUP($B37,'I этап итоги'!$A$6:$H$99,7,0)</f>
        <v>4.5</v>
      </c>
      <c r="H37" s="43">
        <f>VLOOKUP($B37,'I этап итоги'!$A$6:$H$99,8,0)</f>
        <v>1</v>
      </c>
      <c r="J37" s="30"/>
    </row>
    <row r="38" spans="1:10" ht="15.95" customHeight="1" x14ac:dyDescent="0.2">
      <c r="A38" s="29">
        <v>76</v>
      </c>
      <c r="B38" s="24" t="s">
        <v>84</v>
      </c>
      <c r="C38" s="9">
        <f>_xlfn.RANK.EQ(D38,$D$6:$D$90,0)</f>
        <v>33</v>
      </c>
      <c r="D38" s="37">
        <f t="shared" ref="D38:D69" si="1">SUM(E38:H38)</f>
        <v>19</v>
      </c>
      <c r="E38" s="43">
        <f>VLOOKUP($B38,'I этап итоги'!$A$6:$H$99,5,0)</f>
        <v>11</v>
      </c>
      <c r="F38" s="43">
        <f>VLOOKUP($B38,'I этап итоги'!$A$6:$H$99,6,0)</f>
        <v>3</v>
      </c>
      <c r="G38" s="43">
        <f>VLOOKUP($B38,'I этап итоги'!$A$6:$H$99,7,0)</f>
        <v>5</v>
      </c>
      <c r="H38" s="43">
        <f>VLOOKUP($B38,'I этап итоги'!$A$6:$H$99,8,0)</f>
        <v>0</v>
      </c>
      <c r="J38" s="30"/>
    </row>
    <row r="39" spans="1:10" ht="15.95" customHeight="1" x14ac:dyDescent="0.2">
      <c r="A39" s="29">
        <v>5</v>
      </c>
      <c r="B39" s="24" t="s">
        <v>7</v>
      </c>
      <c r="C39" s="9" t="s">
        <v>166</v>
      </c>
      <c r="D39" s="37">
        <f t="shared" si="1"/>
        <v>18</v>
      </c>
      <c r="E39" s="43">
        <f>VLOOKUP($B39,'I этап итоги'!$A$6:$H$99,5,0)</f>
        <v>11</v>
      </c>
      <c r="F39" s="43">
        <f>VLOOKUP($B39,'I этап итоги'!$A$6:$H$99,6,0)</f>
        <v>7</v>
      </c>
      <c r="G39" s="43">
        <f>VLOOKUP($B39,'I этап итоги'!$A$6:$H$99,7,0)</f>
        <v>0</v>
      </c>
      <c r="H39" s="43">
        <f>VLOOKUP($B39,'I этап итоги'!$A$6:$H$99,8,0)</f>
        <v>0</v>
      </c>
      <c r="J39" s="30"/>
    </row>
    <row r="40" spans="1:10" ht="15.95" customHeight="1" x14ac:dyDescent="0.2">
      <c r="A40" s="29">
        <v>15</v>
      </c>
      <c r="B40" s="24" t="s">
        <v>17</v>
      </c>
      <c r="C40" s="9" t="s">
        <v>166</v>
      </c>
      <c r="D40" s="37">
        <f t="shared" si="1"/>
        <v>18</v>
      </c>
      <c r="E40" s="43">
        <f>VLOOKUP($B40,'I этап итоги'!$A$6:$H$99,5,0)</f>
        <v>11</v>
      </c>
      <c r="F40" s="43">
        <f>VLOOKUP($B40,'I этап итоги'!$A$6:$H$99,6,0)</f>
        <v>0</v>
      </c>
      <c r="G40" s="43">
        <f>VLOOKUP($B40,'I этап итоги'!$A$6:$H$99,7,0)</f>
        <v>7</v>
      </c>
      <c r="H40" s="43">
        <f>VLOOKUP($B40,'I этап итоги'!$A$6:$H$99,8,0)</f>
        <v>0</v>
      </c>
      <c r="J40" s="30"/>
    </row>
    <row r="41" spans="1:10" ht="15.95" customHeight="1" x14ac:dyDescent="0.2">
      <c r="A41" s="29">
        <v>80</v>
      </c>
      <c r="B41" s="24" t="s">
        <v>88</v>
      </c>
      <c r="C41" s="9">
        <f>_xlfn.RANK.EQ(D41,$D$6:$D$90,0)</f>
        <v>36</v>
      </c>
      <c r="D41" s="37">
        <f t="shared" si="1"/>
        <v>17.5</v>
      </c>
      <c r="E41" s="43">
        <f>VLOOKUP($B41,'I этап итоги'!$A$6:$H$99,5,0)</f>
        <v>9.5</v>
      </c>
      <c r="F41" s="43">
        <f>VLOOKUP($B41,'I этап итоги'!$A$6:$H$99,6,0)</f>
        <v>0</v>
      </c>
      <c r="G41" s="43">
        <f>VLOOKUP($B41,'I этап итоги'!$A$6:$H$99,7,0)</f>
        <v>8</v>
      </c>
      <c r="H41" s="43">
        <f>VLOOKUP($B41,'I этап итоги'!$A$6:$H$99,8,0)</f>
        <v>0</v>
      </c>
      <c r="J41" s="30"/>
    </row>
    <row r="42" spans="1:10" ht="15.95" customHeight="1" x14ac:dyDescent="0.2">
      <c r="A42" s="29">
        <v>9</v>
      </c>
      <c r="B42" s="24" t="s">
        <v>11</v>
      </c>
      <c r="C42" s="9" t="s">
        <v>153</v>
      </c>
      <c r="D42" s="37">
        <f t="shared" si="1"/>
        <v>17</v>
      </c>
      <c r="E42" s="43">
        <f>VLOOKUP($B42,'I этап итоги'!$A$6:$H$99,5,0)</f>
        <v>7</v>
      </c>
      <c r="F42" s="43">
        <f>VLOOKUP($B42,'I этап итоги'!$A$6:$H$99,6,0)</f>
        <v>3</v>
      </c>
      <c r="G42" s="43">
        <f>VLOOKUP($B42,'I этап итоги'!$A$6:$H$99,7,0)</f>
        <v>7</v>
      </c>
      <c r="H42" s="43">
        <f>VLOOKUP($B42,'I этап итоги'!$A$6:$H$99,8,0)</f>
        <v>0</v>
      </c>
      <c r="J42" s="30"/>
    </row>
    <row r="43" spans="1:10" ht="15.95" customHeight="1" x14ac:dyDescent="0.2">
      <c r="A43" s="29">
        <v>62</v>
      </c>
      <c r="B43" s="17" t="s">
        <v>68</v>
      </c>
      <c r="C43" s="9" t="s">
        <v>153</v>
      </c>
      <c r="D43" s="37">
        <f t="shared" si="1"/>
        <v>17</v>
      </c>
      <c r="E43" s="43">
        <f>VLOOKUP($B43,'I этап итоги'!$A$6:$H$99,5,0)</f>
        <v>9</v>
      </c>
      <c r="F43" s="43">
        <f>VLOOKUP($B43,'I этап итоги'!$A$6:$H$99,6,0)</f>
        <v>5</v>
      </c>
      <c r="G43" s="43">
        <f>VLOOKUP($B43,'I этап итоги'!$A$6:$H$99,7,0)</f>
        <v>3</v>
      </c>
      <c r="H43" s="43">
        <f>VLOOKUP($B43,'I этап итоги'!$A$6:$H$99,8,0)</f>
        <v>0</v>
      </c>
      <c r="J43" s="30"/>
    </row>
    <row r="44" spans="1:10" ht="15.95" customHeight="1" x14ac:dyDescent="0.2">
      <c r="A44" s="29">
        <v>16</v>
      </c>
      <c r="B44" s="26" t="s">
        <v>18</v>
      </c>
      <c r="C44" s="9" t="s">
        <v>153</v>
      </c>
      <c r="D44" s="42">
        <f t="shared" si="1"/>
        <v>17</v>
      </c>
      <c r="E44" s="43">
        <f>VLOOKUP($B44,'I этап итоги'!$A$6:$H$99,5,0)</f>
        <v>4</v>
      </c>
      <c r="F44" s="43">
        <f>VLOOKUP($B44,'I этап итоги'!$A$6:$H$99,6,0)</f>
        <v>4</v>
      </c>
      <c r="G44" s="43">
        <f>VLOOKUP($B44,'I этап итоги'!$A$6:$H$99,7,0)</f>
        <v>9</v>
      </c>
      <c r="H44" s="43">
        <f>VLOOKUP($B44,'I этап итоги'!$A$6:$H$99,8,0)</f>
        <v>0</v>
      </c>
      <c r="J44" s="30"/>
    </row>
    <row r="45" spans="1:10" ht="15.95" customHeight="1" x14ac:dyDescent="0.2">
      <c r="A45" s="29">
        <v>49</v>
      </c>
      <c r="B45" s="26" t="s">
        <v>54</v>
      </c>
      <c r="C45" s="9" t="s">
        <v>153</v>
      </c>
      <c r="D45" s="42">
        <f t="shared" si="1"/>
        <v>17</v>
      </c>
      <c r="E45" s="43">
        <f>VLOOKUP($B45,'I этап итоги'!$A$6:$H$99,5,0)</f>
        <v>6</v>
      </c>
      <c r="F45" s="43">
        <f>VLOOKUP($B45,'I этап итоги'!$A$6:$H$99,6,0)</f>
        <v>0</v>
      </c>
      <c r="G45" s="43">
        <f>VLOOKUP($B45,'I этап итоги'!$A$6:$H$99,7,0)</f>
        <v>10</v>
      </c>
      <c r="H45" s="43">
        <f>VLOOKUP($B45,'I этап итоги'!$A$6:$H$99,8,0)</f>
        <v>1</v>
      </c>
      <c r="J45" s="30"/>
    </row>
    <row r="46" spans="1:10" ht="14.25" customHeight="1" x14ac:dyDescent="0.2">
      <c r="A46" s="29">
        <v>18</v>
      </c>
      <c r="B46" s="24" t="s">
        <v>20</v>
      </c>
      <c r="C46" s="9">
        <f>_xlfn.RANK.EQ(D46,$D$6:$D$90,0)</f>
        <v>41</v>
      </c>
      <c r="D46" s="37">
        <f t="shared" si="1"/>
        <v>16.5</v>
      </c>
      <c r="E46" s="43">
        <f>VLOOKUP($B46,'I этап итоги'!$A$6:$H$99,5,0)</f>
        <v>4</v>
      </c>
      <c r="F46" s="43">
        <f>VLOOKUP($B46,'I этап итоги'!$A$6:$H$99,6,0)</f>
        <v>0</v>
      </c>
      <c r="G46" s="43">
        <f>VLOOKUP($B46,'I этап итоги'!$A$6:$H$99,7,0)</f>
        <v>11.5</v>
      </c>
      <c r="H46" s="43">
        <f>VLOOKUP($B46,'I этап итоги'!$A$6:$H$99,8,0)</f>
        <v>1</v>
      </c>
      <c r="J46" s="30"/>
    </row>
    <row r="47" spans="1:10" ht="15.95" customHeight="1" x14ac:dyDescent="0.2">
      <c r="A47" s="29">
        <v>81</v>
      </c>
      <c r="B47" s="24" t="s">
        <v>89</v>
      </c>
      <c r="C47" s="9" t="s">
        <v>154</v>
      </c>
      <c r="D47" s="37">
        <f t="shared" si="1"/>
        <v>16</v>
      </c>
      <c r="E47" s="43">
        <f>VLOOKUP($B47,'I этап итоги'!$A$6:$H$99,5,0)</f>
        <v>7</v>
      </c>
      <c r="F47" s="43">
        <f>VLOOKUP($B47,'I этап итоги'!$A$6:$H$99,6,0)</f>
        <v>3</v>
      </c>
      <c r="G47" s="43">
        <f>VLOOKUP($B47,'I этап итоги'!$A$6:$H$99,7,0)</f>
        <v>6</v>
      </c>
      <c r="H47" s="43">
        <f>VLOOKUP($B47,'I этап итоги'!$A$6:$H$99,8,0)</f>
        <v>0</v>
      </c>
      <c r="J47" s="30"/>
    </row>
    <row r="48" spans="1:10" ht="15.95" customHeight="1" x14ac:dyDescent="0.2">
      <c r="A48" s="29">
        <v>78</v>
      </c>
      <c r="B48" s="24" t="s">
        <v>86</v>
      </c>
      <c r="C48" s="9" t="s">
        <v>165</v>
      </c>
      <c r="D48" s="37">
        <f t="shared" si="1"/>
        <v>15</v>
      </c>
      <c r="E48" s="43">
        <f>VLOOKUP($B48,'I этап итоги'!$A$6:$H$99,5,0)</f>
        <v>4</v>
      </c>
      <c r="F48" s="43">
        <f>VLOOKUP($B48,'I этап итоги'!$A$6:$H$99,6,0)</f>
        <v>3</v>
      </c>
      <c r="G48" s="43">
        <f>VLOOKUP($B48,'I этап итоги'!$A$6:$H$99,7,0)</f>
        <v>8</v>
      </c>
      <c r="H48" s="43">
        <f>VLOOKUP($B48,'I этап итоги'!$A$6:$H$99,8,0)</f>
        <v>0</v>
      </c>
      <c r="J48" s="30"/>
    </row>
    <row r="49" spans="1:10" ht="15.95" customHeight="1" x14ac:dyDescent="0.2">
      <c r="A49" s="29">
        <v>12</v>
      </c>
      <c r="B49" s="24" t="s">
        <v>14</v>
      </c>
      <c r="C49" s="9" t="s">
        <v>165</v>
      </c>
      <c r="D49" s="37">
        <f t="shared" si="1"/>
        <v>15</v>
      </c>
      <c r="E49" s="43">
        <f>VLOOKUP($B49,'I этап итоги'!$A$6:$H$99,5,0)</f>
        <v>6</v>
      </c>
      <c r="F49" s="43">
        <f>VLOOKUP($B49,'I этап итоги'!$A$6:$H$99,6,0)</f>
        <v>1</v>
      </c>
      <c r="G49" s="43">
        <f>VLOOKUP($B49,'I этап итоги'!$A$6:$H$99,7,0)</f>
        <v>7</v>
      </c>
      <c r="H49" s="43">
        <f>VLOOKUP($B49,'I этап итоги'!$A$6:$H$99,8,0)</f>
        <v>1</v>
      </c>
      <c r="J49" s="30"/>
    </row>
    <row r="50" spans="1:10" ht="15.95" customHeight="1" x14ac:dyDescent="0.2">
      <c r="A50" s="29">
        <v>23</v>
      </c>
      <c r="B50" s="24" t="s">
        <v>26</v>
      </c>
      <c r="C50" s="9" t="s">
        <v>165</v>
      </c>
      <c r="D50" s="37">
        <f t="shared" si="1"/>
        <v>15</v>
      </c>
      <c r="E50" s="43">
        <f>VLOOKUP($B50,'I этап итоги'!$A$6:$H$99,5,0)</f>
        <v>10</v>
      </c>
      <c r="F50" s="43">
        <f>VLOOKUP($B50,'I этап итоги'!$A$6:$H$99,6,0)</f>
        <v>1</v>
      </c>
      <c r="G50" s="43">
        <f>VLOOKUP($B50,'I этап итоги'!$A$6:$H$99,7,0)</f>
        <v>4</v>
      </c>
      <c r="H50" s="43">
        <f>VLOOKUP($B50,'I этап итоги'!$A$6:$H$99,8,0)</f>
        <v>0</v>
      </c>
      <c r="J50" s="30"/>
    </row>
    <row r="51" spans="1:10" ht="15.95" customHeight="1" x14ac:dyDescent="0.2">
      <c r="A51" s="29">
        <v>58</v>
      </c>
      <c r="B51" s="24" t="s">
        <v>64</v>
      </c>
      <c r="C51" s="9" t="s">
        <v>165</v>
      </c>
      <c r="D51" s="37">
        <f t="shared" si="1"/>
        <v>15</v>
      </c>
      <c r="E51" s="43">
        <f>VLOOKUP($B51,'I этап итоги'!$A$6:$H$99,5,0)</f>
        <v>8</v>
      </c>
      <c r="F51" s="43">
        <f>VLOOKUP($B51,'I этап итоги'!$A$6:$H$99,6,0)</f>
        <v>1</v>
      </c>
      <c r="G51" s="43">
        <f>VLOOKUP($B51,'I этап итоги'!$A$6:$H$99,7,0)</f>
        <v>6</v>
      </c>
      <c r="H51" s="43">
        <f>VLOOKUP($B51,'I этап итоги'!$A$6:$H$99,8,0)</f>
        <v>0</v>
      </c>
      <c r="J51" s="30"/>
    </row>
    <row r="52" spans="1:10" ht="15.95" customHeight="1" x14ac:dyDescent="0.2">
      <c r="A52" s="29">
        <v>77</v>
      </c>
      <c r="B52" s="24" t="s">
        <v>85</v>
      </c>
      <c r="C52" s="9" t="s">
        <v>165</v>
      </c>
      <c r="D52" s="37">
        <f t="shared" si="1"/>
        <v>15</v>
      </c>
      <c r="E52" s="43">
        <f>VLOOKUP($B52,'I этап итоги'!$A$6:$H$99,5,0)</f>
        <v>9</v>
      </c>
      <c r="F52" s="43">
        <f>VLOOKUP($B52,'I этап итоги'!$A$6:$H$99,6,0)</f>
        <v>2</v>
      </c>
      <c r="G52" s="43">
        <f>VLOOKUP($B52,'I этап итоги'!$A$6:$H$99,7,0)</f>
        <v>4</v>
      </c>
      <c r="H52" s="43">
        <f>VLOOKUP($B52,'I этап итоги'!$A$6:$H$99,8,0)</f>
        <v>0</v>
      </c>
      <c r="J52" s="30"/>
    </row>
    <row r="53" spans="1:10" ht="15.95" customHeight="1" x14ac:dyDescent="0.2">
      <c r="A53" s="29">
        <v>24</v>
      </c>
      <c r="B53" s="24" t="s">
        <v>27</v>
      </c>
      <c r="C53" s="9" t="s">
        <v>165</v>
      </c>
      <c r="D53" s="37">
        <f t="shared" si="1"/>
        <v>15</v>
      </c>
      <c r="E53" s="43">
        <f>VLOOKUP($B53,'I этап итоги'!$A$6:$H$99,5,0)</f>
        <v>8</v>
      </c>
      <c r="F53" s="43">
        <f>VLOOKUP($B53,'I этап итоги'!$A$6:$H$99,6,0)</f>
        <v>0</v>
      </c>
      <c r="G53" s="43">
        <f>VLOOKUP($B53,'I этап итоги'!$A$6:$H$99,7,0)</f>
        <v>6</v>
      </c>
      <c r="H53" s="43">
        <f>VLOOKUP($B53,'I этап итоги'!$A$6:$H$99,8,0)</f>
        <v>1</v>
      </c>
      <c r="J53" s="30"/>
    </row>
    <row r="54" spans="1:10" s="31" customFormat="1" ht="15.95" customHeight="1" x14ac:dyDescent="0.2">
      <c r="A54" s="29">
        <v>59</v>
      </c>
      <c r="B54" s="17" t="s">
        <v>65</v>
      </c>
      <c r="C54" s="9" t="s">
        <v>164</v>
      </c>
      <c r="D54" s="37">
        <f t="shared" si="1"/>
        <v>14</v>
      </c>
      <c r="E54" s="43">
        <f>VLOOKUP($B54,'I этап итоги'!$A$6:$H$99,5,0)</f>
        <v>8</v>
      </c>
      <c r="F54" s="43">
        <f>VLOOKUP($B54,'I этап итоги'!$A$6:$H$99,6,0)</f>
        <v>1</v>
      </c>
      <c r="G54" s="43">
        <f>VLOOKUP($B54,'I этап итоги'!$A$6:$H$99,7,0)</f>
        <v>5</v>
      </c>
      <c r="H54" s="43">
        <f>VLOOKUP($B54,'I этап итоги'!$A$6:$H$99,8,0)</f>
        <v>0</v>
      </c>
      <c r="J54" s="30"/>
    </row>
    <row r="55" spans="1:10" s="31" customFormat="1" ht="15.95" customHeight="1" x14ac:dyDescent="0.2">
      <c r="A55" s="29">
        <v>74</v>
      </c>
      <c r="B55" s="24" t="s">
        <v>81</v>
      </c>
      <c r="C55" s="9" t="s">
        <v>164</v>
      </c>
      <c r="D55" s="37">
        <f t="shared" si="1"/>
        <v>14</v>
      </c>
      <c r="E55" s="43">
        <f>VLOOKUP($B55,'I этап итоги'!$A$6:$H$99,5,0)</f>
        <v>7</v>
      </c>
      <c r="F55" s="43">
        <f>VLOOKUP($B55,'I этап итоги'!$A$6:$H$99,6,0)</f>
        <v>0</v>
      </c>
      <c r="G55" s="43">
        <f>VLOOKUP($B55,'I этап итоги'!$A$6:$H$99,7,0)</f>
        <v>7</v>
      </c>
      <c r="H55" s="43">
        <f>VLOOKUP($B55,'I этап итоги'!$A$6:$H$99,8,0)</f>
        <v>0</v>
      </c>
      <c r="J55" s="30"/>
    </row>
    <row r="56" spans="1:10" s="31" customFormat="1" ht="15.95" customHeight="1" x14ac:dyDescent="0.2">
      <c r="A56" s="29">
        <v>34</v>
      </c>
      <c r="B56" s="24" t="s">
        <v>38</v>
      </c>
      <c r="C56" s="9" t="s">
        <v>163</v>
      </c>
      <c r="D56" s="37">
        <f t="shared" si="1"/>
        <v>13.5</v>
      </c>
      <c r="E56" s="43">
        <f>VLOOKUP($B56,'I этап итоги'!$A$6:$H$99,5,0)</f>
        <v>11</v>
      </c>
      <c r="F56" s="43">
        <f>VLOOKUP($B56,'I этап итоги'!$A$6:$H$99,6,0)</f>
        <v>0</v>
      </c>
      <c r="G56" s="43">
        <f>VLOOKUP($B56,'I этап итоги'!$A$6:$H$99,7,0)</f>
        <v>2.5</v>
      </c>
      <c r="H56" s="43">
        <f>VLOOKUP($B56,'I этап итоги'!$A$6:$H$99,8,0)</f>
        <v>0</v>
      </c>
      <c r="J56" s="30"/>
    </row>
    <row r="57" spans="1:10" s="31" customFormat="1" ht="15.95" customHeight="1" x14ac:dyDescent="0.2">
      <c r="A57" s="29">
        <v>64</v>
      </c>
      <c r="B57" s="24" t="s">
        <v>71</v>
      </c>
      <c r="C57" s="9" t="s">
        <v>163</v>
      </c>
      <c r="D57" s="37">
        <f t="shared" si="1"/>
        <v>13.5</v>
      </c>
      <c r="E57" s="43">
        <f>VLOOKUP($B57,'I этап итоги'!$A$6:$H$99,5,0)</f>
        <v>9</v>
      </c>
      <c r="F57" s="43">
        <f>VLOOKUP($B57,'I этап итоги'!$A$6:$H$99,6,0)</f>
        <v>0</v>
      </c>
      <c r="G57" s="43">
        <f>VLOOKUP($B57,'I этап итоги'!$A$6:$H$99,7,0)</f>
        <v>4</v>
      </c>
      <c r="H57" s="43">
        <f>VLOOKUP($B57,'I этап итоги'!$A$6:$H$99,8,0)</f>
        <v>0.5</v>
      </c>
      <c r="J57" s="30"/>
    </row>
    <row r="58" spans="1:10" s="31" customFormat="1" ht="15.95" customHeight="1" x14ac:dyDescent="0.2">
      <c r="A58" s="29">
        <v>13</v>
      </c>
      <c r="B58" s="24" t="s">
        <v>15</v>
      </c>
      <c r="C58" s="9" t="s">
        <v>162</v>
      </c>
      <c r="D58" s="37">
        <f t="shared" si="1"/>
        <v>13</v>
      </c>
      <c r="E58" s="43">
        <f>VLOOKUP($B58,'I этап итоги'!$A$6:$H$99,5,0)</f>
        <v>7</v>
      </c>
      <c r="F58" s="43">
        <f>VLOOKUP($B58,'I этап итоги'!$A$6:$H$99,6,0)</f>
        <v>0</v>
      </c>
      <c r="G58" s="43">
        <f>VLOOKUP($B58,'I этап итоги'!$A$6:$H$99,7,0)</f>
        <v>6</v>
      </c>
      <c r="H58" s="43">
        <f>VLOOKUP($B58,'I этап итоги'!$A$6:$H$99,8,0)</f>
        <v>0</v>
      </c>
      <c r="J58" s="30"/>
    </row>
    <row r="59" spans="1:10" s="31" customFormat="1" ht="15.95" customHeight="1" x14ac:dyDescent="0.2">
      <c r="A59" s="29">
        <v>27</v>
      </c>
      <c r="B59" s="26" t="s">
        <v>30</v>
      </c>
      <c r="C59" s="9" t="s">
        <v>162</v>
      </c>
      <c r="D59" s="42">
        <f t="shared" si="1"/>
        <v>13</v>
      </c>
      <c r="E59" s="43">
        <f>VLOOKUP($B59,'I этап итоги'!$A$6:$H$99,5,0)</f>
        <v>11</v>
      </c>
      <c r="F59" s="43">
        <f>VLOOKUP($B59,'I этап итоги'!$A$6:$H$99,6,0)</f>
        <v>0</v>
      </c>
      <c r="G59" s="43">
        <f>VLOOKUP($B59,'I этап итоги'!$A$6:$H$99,7,0)</f>
        <v>2</v>
      </c>
      <c r="H59" s="43">
        <f>VLOOKUP($B59,'I этап итоги'!$A$6:$H$99,8,0)</f>
        <v>0</v>
      </c>
      <c r="J59" s="30"/>
    </row>
    <row r="60" spans="1:10" s="31" customFormat="1" ht="15.95" customHeight="1" x14ac:dyDescent="0.2">
      <c r="A60" s="29">
        <v>29</v>
      </c>
      <c r="B60" s="24" t="s">
        <v>32</v>
      </c>
      <c r="C60" s="9" t="s">
        <v>162</v>
      </c>
      <c r="D60" s="37">
        <f t="shared" si="1"/>
        <v>13</v>
      </c>
      <c r="E60" s="43">
        <f>VLOOKUP($B60,'I этап итоги'!$A$6:$H$99,5,0)</f>
        <v>13</v>
      </c>
      <c r="F60" s="43">
        <f>VLOOKUP($B60,'I этап итоги'!$A$6:$H$99,6,0)</f>
        <v>0</v>
      </c>
      <c r="G60" s="43">
        <f>VLOOKUP($B60,'I этап итоги'!$A$6:$H$99,7,0)</f>
        <v>0</v>
      </c>
      <c r="H60" s="43">
        <f>VLOOKUP($B60,'I этап итоги'!$A$6:$H$99,8,0)</f>
        <v>0</v>
      </c>
      <c r="J60" s="30"/>
    </row>
    <row r="61" spans="1:10" ht="15.95" customHeight="1" x14ac:dyDescent="0.2">
      <c r="A61" s="29">
        <v>83</v>
      </c>
      <c r="B61" s="24" t="s">
        <v>91</v>
      </c>
      <c r="C61" s="9" t="s">
        <v>162</v>
      </c>
      <c r="D61" s="37">
        <f t="shared" si="1"/>
        <v>13</v>
      </c>
      <c r="E61" s="43">
        <f>VLOOKUP($B61,'I этап итоги'!$A$6:$H$99,5,0)</f>
        <v>13</v>
      </c>
      <c r="F61" s="43">
        <f>VLOOKUP($B61,'I этап итоги'!$A$6:$H$99,6,0)</f>
        <v>0</v>
      </c>
      <c r="G61" s="43">
        <f>VLOOKUP($B61,'I этап итоги'!$A$6:$H$99,7,0)</f>
        <v>0</v>
      </c>
      <c r="H61" s="43">
        <f>VLOOKUP($B61,'I этап итоги'!$A$6:$H$99,8,0)</f>
        <v>0</v>
      </c>
      <c r="J61" s="30"/>
    </row>
    <row r="62" spans="1:10" ht="15.95" customHeight="1" x14ac:dyDescent="0.2">
      <c r="A62" s="29">
        <v>57</v>
      </c>
      <c r="B62" s="24" t="s">
        <v>63</v>
      </c>
      <c r="C62" s="9" t="s">
        <v>161</v>
      </c>
      <c r="D62" s="37">
        <f t="shared" si="1"/>
        <v>12</v>
      </c>
      <c r="E62" s="43">
        <f>VLOOKUP($B62,'I этап итоги'!$A$6:$H$99,5,0)</f>
        <v>8</v>
      </c>
      <c r="F62" s="43">
        <f>VLOOKUP($B62,'I этап итоги'!$A$6:$H$99,6,0)</f>
        <v>1</v>
      </c>
      <c r="G62" s="43">
        <f>VLOOKUP($B62,'I этап итоги'!$A$6:$H$99,7,0)</f>
        <v>3</v>
      </c>
      <c r="H62" s="43">
        <f>VLOOKUP($B62,'I этап итоги'!$A$6:$H$99,8,0)</f>
        <v>0</v>
      </c>
      <c r="J62" s="30"/>
    </row>
    <row r="63" spans="1:10" ht="15.95" customHeight="1" x14ac:dyDescent="0.2">
      <c r="A63" s="29">
        <v>1</v>
      </c>
      <c r="B63" s="24" t="s">
        <v>3</v>
      </c>
      <c r="C63" s="9" t="s">
        <v>161</v>
      </c>
      <c r="D63" s="37">
        <f t="shared" si="1"/>
        <v>12</v>
      </c>
      <c r="E63" s="43">
        <f>VLOOKUP($B63,'I этап итоги'!$A$6:$H$99,5,0)</f>
        <v>11</v>
      </c>
      <c r="F63" s="43">
        <f>VLOOKUP($B63,'I этап итоги'!$A$6:$H$99,6,0)</f>
        <v>0</v>
      </c>
      <c r="G63" s="43">
        <f>VLOOKUP($B63,'I этап итоги'!$A$6:$H$99,7,0)</f>
        <v>0</v>
      </c>
      <c r="H63" s="43">
        <f>VLOOKUP($B63,'I этап итоги'!$A$6:$H$99,8,0)</f>
        <v>1</v>
      </c>
      <c r="J63" s="30"/>
    </row>
    <row r="64" spans="1:10" ht="15.95" customHeight="1" x14ac:dyDescent="0.2">
      <c r="A64" s="29">
        <v>7</v>
      </c>
      <c r="B64" s="24" t="s">
        <v>9</v>
      </c>
      <c r="C64" s="9" t="s">
        <v>161</v>
      </c>
      <c r="D64" s="37">
        <f t="shared" si="1"/>
        <v>12</v>
      </c>
      <c r="E64" s="43">
        <f>VLOOKUP($B64,'I этап итоги'!$A$6:$H$99,5,0)</f>
        <v>8</v>
      </c>
      <c r="F64" s="43">
        <f>VLOOKUP($B64,'I этап итоги'!$A$6:$H$99,6,0)</f>
        <v>0</v>
      </c>
      <c r="G64" s="43">
        <f>VLOOKUP($B64,'I этап итоги'!$A$6:$H$99,7,0)</f>
        <v>4</v>
      </c>
      <c r="H64" s="43">
        <f>VLOOKUP($B64,'I этап итоги'!$A$6:$H$99,8,0)</f>
        <v>0</v>
      </c>
      <c r="J64" s="30"/>
    </row>
    <row r="65" spans="1:10" ht="15.95" customHeight="1" x14ac:dyDescent="0.2">
      <c r="A65" s="29">
        <v>72</v>
      </c>
      <c r="B65" s="24" t="s">
        <v>79</v>
      </c>
      <c r="C65" s="9" t="s">
        <v>161</v>
      </c>
      <c r="D65" s="37">
        <f t="shared" si="1"/>
        <v>12</v>
      </c>
      <c r="E65" s="43">
        <f>VLOOKUP($B65,'I этап итоги'!$A$6:$H$99,5,0)</f>
        <v>11</v>
      </c>
      <c r="F65" s="43">
        <f>VLOOKUP($B65,'I этап итоги'!$A$6:$H$99,6,0)</f>
        <v>0</v>
      </c>
      <c r="G65" s="43">
        <f>VLOOKUP($B65,'I этап итоги'!$A$6:$H$99,7,0)</f>
        <v>1</v>
      </c>
      <c r="H65" s="43">
        <f>VLOOKUP($B65,'I этап итоги'!$A$6:$H$99,8,0)</f>
        <v>0</v>
      </c>
      <c r="J65" s="30"/>
    </row>
    <row r="66" spans="1:10" ht="15.95" customHeight="1" x14ac:dyDescent="0.2">
      <c r="A66" s="29">
        <v>51</v>
      </c>
      <c r="B66" s="26" t="s">
        <v>56</v>
      </c>
      <c r="C66" s="9" t="s">
        <v>160</v>
      </c>
      <c r="D66" s="42">
        <f t="shared" si="1"/>
        <v>11</v>
      </c>
      <c r="E66" s="43">
        <f>VLOOKUP($B66,'I этап итоги'!$A$6:$H$99,5,0)</f>
        <v>4.5</v>
      </c>
      <c r="F66" s="43">
        <f>VLOOKUP($B66,'I этап итоги'!$A$6:$H$99,6,0)</f>
        <v>1</v>
      </c>
      <c r="G66" s="43">
        <f>VLOOKUP($B66,'I этап итоги'!$A$6:$H$99,7,0)</f>
        <v>5.5</v>
      </c>
      <c r="H66" s="43">
        <f>VLOOKUP($B66,'I этап итоги'!$A$6:$H$99,8,0)</f>
        <v>0</v>
      </c>
      <c r="J66" s="30"/>
    </row>
    <row r="67" spans="1:10" ht="15.95" customHeight="1" x14ac:dyDescent="0.2">
      <c r="A67" s="29">
        <v>6</v>
      </c>
      <c r="B67" s="24" t="s">
        <v>8</v>
      </c>
      <c r="C67" s="9" t="s">
        <v>160</v>
      </c>
      <c r="D67" s="37">
        <f t="shared" si="1"/>
        <v>11</v>
      </c>
      <c r="E67" s="43">
        <f>VLOOKUP($B67,'I этап итоги'!$A$6:$H$99,5,0)</f>
        <v>9</v>
      </c>
      <c r="F67" s="43">
        <f>VLOOKUP($B67,'I этап итоги'!$A$6:$H$99,6,0)</f>
        <v>2</v>
      </c>
      <c r="G67" s="43">
        <f>VLOOKUP($B67,'I этап итоги'!$A$6:$H$99,7,0)</f>
        <v>0</v>
      </c>
      <c r="H67" s="43">
        <f>VLOOKUP($B67,'I этап итоги'!$A$6:$H$99,8,0)</f>
        <v>0</v>
      </c>
      <c r="J67" s="30"/>
    </row>
    <row r="68" spans="1:10" ht="15.95" customHeight="1" x14ac:dyDescent="0.2">
      <c r="A68" s="29">
        <v>40</v>
      </c>
      <c r="B68" s="24" t="s">
        <v>93</v>
      </c>
      <c r="C68" s="9" t="s">
        <v>160</v>
      </c>
      <c r="D68" s="37">
        <f t="shared" si="1"/>
        <v>11</v>
      </c>
      <c r="E68" s="43">
        <f>VLOOKUP($B68,'I этап итоги'!$A$6:$H$99,5,0)</f>
        <v>9</v>
      </c>
      <c r="F68" s="43">
        <f>VLOOKUP($B68,'I этап итоги'!$A$6:$H$99,6,0)</f>
        <v>0</v>
      </c>
      <c r="G68" s="43">
        <f>VLOOKUP($B68,'I этап итоги'!$A$6:$H$99,7,0)</f>
        <v>2</v>
      </c>
      <c r="H68" s="43">
        <f>VLOOKUP($B68,'I этап итоги'!$A$6:$H$99,8,0)</f>
        <v>0</v>
      </c>
      <c r="J68" s="30"/>
    </row>
    <row r="69" spans="1:10" ht="15.95" customHeight="1" x14ac:dyDescent="0.2">
      <c r="A69" s="29">
        <v>45</v>
      </c>
      <c r="B69" s="24" t="s">
        <v>50</v>
      </c>
      <c r="C69" s="9" t="s">
        <v>160</v>
      </c>
      <c r="D69" s="37">
        <f t="shared" si="1"/>
        <v>11</v>
      </c>
      <c r="E69" s="43">
        <f>VLOOKUP($B69,'I этап итоги'!$A$6:$H$99,5,0)</f>
        <v>8</v>
      </c>
      <c r="F69" s="43">
        <f>VLOOKUP($B69,'I этап итоги'!$A$6:$H$99,6,0)</f>
        <v>0</v>
      </c>
      <c r="G69" s="43">
        <f>VLOOKUP($B69,'I этап итоги'!$A$6:$H$99,7,0)</f>
        <v>3</v>
      </c>
      <c r="H69" s="43">
        <f>VLOOKUP($B69,'I этап итоги'!$A$6:$H$99,8,0)</f>
        <v>0</v>
      </c>
      <c r="J69" s="30"/>
    </row>
    <row r="70" spans="1:10" ht="15.95" customHeight="1" x14ac:dyDescent="0.2">
      <c r="A70" s="29">
        <v>60</v>
      </c>
      <c r="B70" s="17" t="s">
        <v>66</v>
      </c>
      <c r="C70" s="9" t="s">
        <v>160</v>
      </c>
      <c r="D70" s="37">
        <f t="shared" ref="D70:D90" si="2">SUM(E70:H70)</f>
        <v>11</v>
      </c>
      <c r="E70" s="43">
        <f>VLOOKUP($B70,'I этап итоги'!$A$6:$H$99,5,0)</f>
        <v>5</v>
      </c>
      <c r="F70" s="43">
        <f>VLOOKUP($B70,'I этап итоги'!$A$6:$H$99,6,0)</f>
        <v>0</v>
      </c>
      <c r="G70" s="43">
        <f>VLOOKUP($B70,'I этап итоги'!$A$6:$H$99,7,0)</f>
        <v>5</v>
      </c>
      <c r="H70" s="43">
        <f>VLOOKUP($B70,'I этап итоги'!$A$6:$H$99,8,0)</f>
        <v>1</v>
      </c>
      <c r="J70" s="30"/>
    </row>
    <row r="71" spans="1:10" ht="15.95" customHeight="1" x14ac:dyDescent="0.2">
      <c r="A71" s="29">
        <v>82</v>
      </c>
      <c r="B71" s="24" t="s">
        <v>90</v>
      </c>
      <c r="C71" s="9" t="s">
        <v>160</v>
      </c>
      <c r="D71" s="37">
        <f t="shared" si="2"/>
        <v>11</v>
      </c>
      <c r="E71" s="43">
        <f>VLOOKUP($B71,'I этап итоги'!$A$6:$H$99,5,0)</f>
        <v>6</v>
      </c>
      <c r="F71" s="43">
        <f>VLOOKUP($B71,'I этап итоги'!$A$6:$H$99,6,0)</f>
        <v>0</v>
      </c>
      <c r="G71" s="43">
        <f>VLOOKUP($B71,'I этап итоги'!$A$6:$H$99,7,0)</f>
        <v>5</v>
      </c>
      <c r="H71" s="43">
        <f>VLOOKUP($B71,'I этап итоги'!$A$6:$H$99,8,0)</f>
        <v>0</v>
      </c>
      <c r="J71" s="30"/>
    </row>
    <row r="72" spans="1:10" ht="15.95" customHeight="1" x14ac:dyDescent="0.2">
      <c r="A72" s="29">
        <v>35</v>
      </c>
      <c r="B72" s="24" t="s">
        <v>39</v>
      </c>
      <c r="C72" s="9">
        <f>_xlfn.RANK.EQ(D72,$D$6:$D$90,0)</f>
        <v>67</v>
      </c>
      <c r="D72" s="37">
        <f t="shared" si="2"/>
        <v>10.5</v>
      </c>
      <c r="E72" s="43">
        <f>VLOOKUP($B72,'I этап итоги'!$A$6:$H$99,5,0)</f>
        <v>8</v>
      </c>
      <c r="F72" s="43">
        <f>VLOOKUP($B72,'I этап итоги'!$A$6:$H$99,6,0)</f>
        <v>1</v>
      </c>
      <c r="G72" s="43">
        <f>VLOOKUP($B72,'I этап итоги'!$A$6:$H$99,7,0)</f>
        <v>1.5</v>
      </c>
      <c r="H72" s="43">
        <f>VLOOKUP($B72,'I этап итоги'!$A$6:$H$99,8,0)</f>
        <v>0</v>
      </c>
      <c r="J72" s="30"/>
    </row>
    <row r="73" spans="1:10" ht="15.95" customHeight="1" x14ac:dyDescent="0.2">
      <c r="A73" s="29">
        <v>17</v>
      </c>
      <c r="B73" s="24" t="s">
        <v>19</v>
      </c>
      <c r="C73" s="9" t="s">
        <v>159</v>
      </c>
      <c r="D73" s="37">
        <f t="shared" si="2"/>
        <v>10</v>
      </c>
      <c r="E73" s="43">
        <f>VLOOKUP($B73,'I этап итоги'!$A$6:$H$99,5,0)</f>
        <v>6</v>
      </c>
      <c r="F73" s="43">
        <f>VLOOKUP($B73,'I этап итоги'!$A$6:$H$99,6,0)</f>
        <v>0</v>
      </c>
      <c r="G73" s="43">
        <f>VLOOKUP($B73,'I этап итоги'!$A$6:$H$99,7,0)</f>
        <v>4</v>
      </c>
      <c r="H73" s="43">
        <f>VLOOKUP($B73,'I этап итоги'!$A$6:$H$99,8,0)</f>
        <v>0</v>
      </c>
      <c r="J73" s="30"/>
    </row>
    <row r="74" spans="1:10" ht="15.95" customHeight="1" x14ac:dyDescent="0.2">
      <c r="A74" s="29">
        <v>39</v>
      </c>
      <c r="B74" s="24" t="s">
        <v>44</v>
      </c>
      <c r="C74" s="9" t="s">
        <v>159</v>
      </c>
      <c r="D74" s="37">
        <f t="shared" si="2"/>
        <v>10</v>
      </c>
      <c r="E74" s="43">
        <f>VLOOKUP($B74,'I этап итоги'!$A$6:$H$99,5,0)</f>
        <v>6</v>
      </c>
      <c r="F74" s="43">
        <f>VLOOKUP($B74,'I этап итоги'!$A$6:$H$99,6,0)</f>
        <v>0</v>
      </c>
      <c r="G74" s="43">
        <f>VLOOKUP($B74,'I этап итоги'!$A$6:$H$99,7,0)</f>
        <v>4</v>
      </c>
      <c r="H74" s="43">
        <f>VLOOKUP($B74,'I этап итоги'!$A$6:$H$99,8,0)</f>
        <v>0</v>
      </c>
      <c r="J74" s="30"/>
    </row>
    <row r="75" spans="1:10" ht="15.95" customHeight="1" x14ac:dyDescent="0.2">
      <c r="A75" s="29">
        <v>65</v>
      </c>
      <c r="B75" s="24" t="s">
        <v>72</v>
      </c>
      <c r="C75" s="9" t="s">
        <v>159</v>
      </c>
      <c r="D75" s="37">
        <f t="shared" si="2"/>
        <v>10</v>
      </c>
      <c r="E75" s="43">
        <f>VLOOKUP($B75,'I этап итоги'!$A$6:$H$99,5,0)</f>
        <v>9</v>
      </c>
      <c r="F75" s="43">
        <f>VLOOKUP($B75,'I этап итоги'!$A$6:$H$99,6,0)</f>
        <v>1</v>
      </c>
      <c r="G75" s="43">
        <f>VLOOKUP($B75,'I этап итоги'!$A$6:$H$99,7,0)</f>
        <v>0</v>
      </c>
      <c r="H75" s="43">
        <f>VLOOKUP($B75,'I этап итоги'!$A$6:$H$99,8,0)</f>
        <v>0</v>
      </c>
      <c r="J75" s="30"/>
    </row>
    <row r="76" spans="1:10" ht="15.95" customHeight="1" x14ac:dyDescent="0.2">
      <c r="A76" s="29">
        <v>75</v>
      </c>
      <c r="B76" s="24" t="s">
        <v>83</v>
      </c>
      <c r="C76" s="9" t="s">
        <v>159</v>
      </c>
      <c r="D76" s="37">
        <f t="shared" si="2"/>
        <v>10</v>
      </c>
      <c r="E76" s="43">
        <f>VLOOKUP($B76,'I этап итоги'!$A$6:$H$99,5,0)</f>
        <v>10</v>
      </c>
      <c r="F76" s="43">
        <f>VLOOKUP($B76,'I этап итоги'!$A$6:$H$99,6,0)</f>
        <v>0</v>
      </c>
      <c r="G76" s="43">
        <f>VLOOKUP($B76,'I этап итоги'!$A$6:$H$99,7,0)</f>
        <v>0</v>
      </c>
      <c r="H76" s="43">
        <f>VLOOKUP($B76,'I этап итоги'!$A$6:$H$99,8,0)</f>
        <v>0</v>
      </c>
      <c r="J76" s="30"/>
    </row>
    <row r="77" spans="1:10" ht="15.95" customHeight="1" x14ac:dyDescent="0.2">
      <c r="A77" s="29">
        <v>63</v>
      </c>
      <c r="B77" s="24" t="s">
        <v>70</v>
      </c>
      <c r="C77" s="9" t="s">
        <v>159</v>
      </c>
      <c r="D77" s="37">
        <f t="shared" si="2"/>
        <v>10</v>
      </c>
      <c r="E77" s="43">
        <f>VLOOKUP($B77,'I этап итоги'!$A$6:$H$99,5,0)</f>
        <v>4</v>
      </c>
      <c r="F77" s="43">
        <f>VLOOKUP($B77,'I этап итоги'!$A$6:$H$99,6,0)</f>
        <v>5</v>
      </c>
      <c r="G77" s="43">
        <f>VLOOKUP($B77,'I этап итоги'!$A$6:$H$99,7,0)</f>
        <v>0</v>
      </c>
      <c r="H77" s="43">
        <f>VLOOKUP($B77,'I этап итоги'!$A$6:$H$99,8,0)</f>
        <v>1</v>
      </c>
      <c r="J77" s="30"/>
    </row>
    <row r="78" spans="1:10" s="31" customFormat="1" ht="15.95" customHeight="1" x14ac:dyDescent="0.2">
      <c r="A78" s="29">
        <v>11</v>
      </c>
      <c r="B78" s="24" t="s">
        <v>13</v>
      </c>
      <c r="C78" s="9" t="s">
        <v>158</v>
      </c>
      <c r="D78" s="37">
        <f t="shared" si="2"/>
        <v>9</v>
      </c>
      <c r="E78" s="43">
        <f>VLOOKUP($B78,'I этап итоги'!$A$6:$H$99,5,0)</f>
        <v>6</v>
      </c>
      <c r="F78" s="43">
        <f>VLOOKUP($B78,'I этап итоги'!$A$6:$H$99,6,0)</f>
        <v>0</v>
      </c>
      <c r="G78" s="43">
        <f>VLOOKUP($B78,'I этап итоги'!$A$6:$H$99,7,0)</f>
        <v>2</v>
      </c>
      <c r="H78" s="43">
        <f>VLOOKUP($B78,'I этап итоги'!$A$6:$H$99,8,0)</f>
        <v>1</v>
      </c>
      <c r="J78" s="30"/>
    </row>
    <row r="79" spans="1:10" ht="15.95" customHeight="1" x14ac:dyDescent="0.2">
      <c r="A79" s="29">
        <v>66</v>
      </c>
      <c r="B79" s="24" t="s">
        <v>73</v>
      </c>
      <c r="C79" s="9" t="s">
        <v>158</v>
      </c>
      <c r="D79" s="37">
        <f t="shared" si="2"/>
        <v>9</v>
      </c>
      <c r="E79" s="43">
        <f>VLOOKUP($B79,'I этап итоги'!$A$6:$H$99,5,0)</f>
        <v>7</v>
      </c>
      <c r="F79" s="43">
        <f>VLOOKUP($B79,'I этап итоги'!$A$6:$H$99,6,0)</f>
        <v>0</v>
      </c>
      <c r="G79" s="43">
        <f>VLOOKUP($B79,'I этап итоги'!$A$6:$H$99,7,0)</f>
        <v>2</v>
      </c>
      <c r="H79" s="43">
        <f>VLOOKUP($B79,'I этап итоги'!$A$6:$H$99,8,0)</f>
        <v>0</v>
      </c>
      <c r="J79" s="30"/>
    </row>
    <row r="80" spans="1:10" ht="15.95" customHeight="1" x14ac:dyDescent="0.2">
      <c r="A80" s="29">
        <v>84</v>
      </c>
      <c r="B80" s="24" t="s">
        <v>107</v>
      </c>
      <c r="C80" s="9">
        <f>_xlfn.RANK.EQ(D80,$D$6:$D$90,0)</f>
        <v>75</v>
      </c>
      <c r="D80" s="37">
        <f t="shared" si="2"/>
        <v>8.5</v>
      </c>
      <c r="E80" s="43">
        <f>VLOOKUP($B80,'I этап итоги'!$A$6:$H$99,5,0)</f>
        <v>3.5</v>
      </c>
      <c r="F80" s="43"/>
      <c r="G80" s="43">
        <f>VLOOKUP($B80,'I этап итоги'!$A$6:$H$99,7,0)</f>
        <v>3</v>
      </c>
      <c r="H80" s="43">
        <f>VLOOKUP($B80,'I этап итоги'!$A$6:$H$99,8,0)</f>
        <v>2</v>
      </c>
      <c r="J80" s="30"/>
    </row>
    <row r="81" spans="1:10" ht="15.95" customHeight="1" x14ac:dyDescent="0.2">
      <c r="A81" s="29">
        <v>54</v>
      </c>
      <c r="B81" s="26" t="s">
        <v>59</v>
      </c>
      <c r="C81" s="9" t="s">
        <v>157</v>
      </c>
      <c r="D81" s="42">
        <f t="shared" si="2"/>
        <v>8</v>
      </c>
      <c r="E81" s="43">
        <f>VLOOKUP($B81,'I этап итоги'!$A$6:$H$99,5,0)</f>
        <v>4</v>
      </c>
      <c r="F81" s="43">
        <f>VLOOKUP($B81,'I этап итоги'!$A$6:$H$99,6,0)</f>
        <v>2</v>
      </c>
      <c r="G81" s="43">
        <f>VLOOKUP($B81,'I этап итоги'!$A$6:$H$99,7,0)</f>
        <v>2</v>
      </c>
      <c r="H81" s="43">
        <f>VLOOKUP($B81,'I этап итоги'!$A$6:$H$99,8,0)</f>
        <v>0</v>
      </c>
      <c r="J81" s="30"/>
    </row>
    <row r="82" spans="1:10" ht="15.95" customHeight="1" x14ac:dyDescent="0.2">
      <c r="A82" s="29">
        <v>71</v>
      </c>
      <c r="B82" s="24" t="s">
        <v>78</v>
      </c>
      <c r="C82" s="9" t="s">
        <v>157</v>
      </c>
      <c r="D82" s="37">
        <f t="shared" si="2"/>
        <v>8</v>
      </c>
      <c r="E82" s="43">
        <f>VLOOKUP($B82,'I этап итоги'!$A$6:$H$99,5,0)</f>
        <v>6</v>
      </c>
      <c r="F82" s="43">
        <f>VLOOKUP($B82,'I этап итоги'!$A$6:$H$99,6,0)</f>
        <v>0</v>
      </c>
      <c r="G82" s="43">
        <f>VLOOKUP($B82,'I этап итоги'!$A$6:$H$99,7,0)</f>
        <v>2</v>
      </c>
      <c r="H82" s="43">
        <f>VLOOKUP($B82,'I этап итоги'!$A$6:$H$99,8,0)</f>
        <v>0</v>
      </c>
      <c r="J82" s="30"/>
    </row>
    <row r="83" spans="1:10" ht="15.95" customHeight="1" x14ac:dyDescent="0.2">
      <c r="A83" s="29">
        <v>41</v>
      </c>
      <c r="B83" s="24" t="s">
        <v>45</v>
      </c>
      <c r="C83" s="9" t="s">
        <v>157</v>
      </c>
      <c r="D83" s="37">
        <f t="shared" si="2"/>
        <v>8</v>
      </c>
      <c r="E83" s="43">
        <f>VLOOKUP($B83,'I этап итоги'!$A$6:$H$99,5,0)</f>
        <v>8</v>
      </c>
      <c r="F83" s="43">
        <f>VLOOKUP($B83,'I этап итоги'!$A$6:$H$99,6,0)</f>
        <v>0</v>
      </c>
      <c r="G83" s="43">
        <f>VLOOKUP($B83,'I этап итоги'!$A$6:$H$99,7,0)</f>
        <v>0</v>
      </c>
      <c r="H83" s="43">
        <f>VLOOKUP($B83,'I этап итоги'!$A$6:$H$99,8,0)</f>
        <v>0</v>
      </c>
      <c r="J83" s="30"/>
    </row>
    <row r="84" spans="1:10" ht="15.95" customHeight="1" x14ac:dyDescent="0.2">
      <c r="A84" s="29">
        <v>37</v>
      </c>
      <c r="B84" s="24" t="s">
        <v>42</v>
      </c>
      <c r="C84" s="9">
        <f>_xlfn.RANK.EQ(D84,$D$6:$D$90,0)</f>
        <v>79</v>
      </c>
      <c r="D84" s="37">
        <f t="shared" si="2"/>
        <v>7.5</v>
      </c>
      <c r="E84" s="43">
        <f>VLOOKUP($B84,'I этап итоги'!$A$6:$H$99,5,0)</f>
        <v>7</v>
      </c>
      <c r="F84" s="43">
        <f>VLOOKUP($B84,'I этап итоги'!$A$6:$H$99,6,0)</f>
        <v>0</v>
      </c>
      <c r="G84" s="43">
        <f>VLOOKUP($B84,'I этап итоги'!$A$6:$H$99,7,0)</f>
        <v>0</v>
      </c>
      <c r="H84" s="43">
        <f>VLOOKUP($B84,'I этап итоги'!$A$6:$H$99,8,0)</f>
        <v>0.5</v>
      </c>
      <c r="J84" s="30"/>
    </row>
    <row r="85" spans="1:10" ht="15.95" customHeight="1" x14ac:dyDescent="0.2">
      <c r="A85" s="29">
        <v>36</v>
      </c>
      <c r="B85" s="24" t="s">
        <v>41</v>
      </c>
      <c r="C85" s="9" t="s">
        <v>156</v>
      </c>
      <c r="D85" s="37">
        <f t="shared" si="2"/>
        <v>7</v>
      </c>
      <c r="E85" s="43">
        <f>VLOOKUP($B85,'I этап итоги'!$A$6:$H$99,5,0)</f>
        <v>4</v>
      </c>
      <c r="F85" s="43">
        <f>VLOOKUP($B85,'I этап итоги'!$A$6:$H$99,6,0)</f>
        <v>0</v>
      </c>
      <c r="G85" s="43">
        <f>VLOOKUP($B85,'I этап итоги'!$A$6:$H$99,7,0)</f>
        <v>3</v>
      </c>
      <c r="H85" s="43">
        <f>VLOOKUP($B85,'I этап итоги'!$A$6:$H$99,8,0)</f>
        <v>0</v>
      </c>
      <c r="J85" s="30"/>
    </row>
    <row r="86" spans="1:10" ht="15.95" customHeight="1" x14ac:dyDescent="0.2">
      <c r="A86" s="29">
        <v>79</v>
      </c>
      <c r="B86" s="24" t="s">
        <v>87</v>
      </c>
      <c r="C86" s="9" t="s">
        <v>156</v>
      </c>
      <c r="D86" s="37">
        <f t="shared" si="2"/>
        <v>7</v>
      </c>
      <c r="E86" s="43">
        <f>VLOOKUP($B86,'I этап итоги'!$A$6:$H$99,5,0)</f>
        <v>6</v>
      </c>
      <c r="F86" s="43">
        <f>VLOOKUP($B86,'I этап итоги'!$A$6:$H$99,6,0)</f>
        <v>1</v>
      </c>
      <c r="G86" s="43">
        <f>VLOOKUP($B86,'I этап итоги'!$A$6:$H$99,7,0)</f>
        <v>0</v>
      </c>
      <c r="H86" s="43">
        <f>VLOOKUP($B86,'I этап итоги'!$A$6:$H$99,8,0)</f>
        <v>0</v>
      </c>
      <c r="J86" s="30"/>
    </row>
    <row r="87" spans="1:10" ht="15.95" customHeight="1" x14ac:dyDescent="0.2">
      <c r="A87" s="29">
        <v>46</v>
      </c>
      <c r="B87" s="24" t="s">
        <v>51</v>
      </c>
      <c r="C87" s="9" t="s">
        <v>156</v>
      </c>
      <c r="D87" s="37">
        <f t="shared" si="2"/>
        <v>7</v>
      </c>
      <c r="E87" s="43">
        <f>VLOOKUP($B87,'I этап итоги'!$A$6:$H$99,5,0)</f>
        <v>7</v>
      </c>
      <c r="F87" s="43">
        <f>VLOOKUP($B87,'I этап итоги'!$A$6:$H$99,6,0)</f>
        <v>0</v>
      </c>
      <c r="G87" s="43">
        <f>VLOOKUP($B87,'I этап итоги'!$A$6:$H$99,7,0)</f>
        <v>0</v>
      </c>
      <c r="H87" s="43">
        <f>VLOOKUP($B87,'I этап итоги'!$A$6:$H$99,8,0)</f>
        <v>0</v>
      </c>
      <c r="J87" s="30"/>
    </row>
    <row r="88" spans="1:10" ht="15.95" customHeight="1" x14ac:dyDescent="0.2">
      <c r="A88" s="29">
        <v>38</v>
      </c>
      <c r="B88" s="24" t="s">
        <v>43</v>
      </c>
      <c r="C88" s="9">
        <f>_xlfn.RANK.EQ(D88,$D$6:$D$90,0)</f>
        <v>83</v>
      </c>
      <c r="D88" s="37">
        <f t="shared" si="2"/>
        <v>5</v>
      </c>
      <c r="E88" s="43">
        <f>VLOOKUP($B88,'I этап итоги'!$A$6:$H$99,5,0)</f>
        <v>5</v>
      </c>
      <c r="F88" s="43">
        <f>VLOOKUP($B88,'I этап итоги'!$A$6:$H$99,6,0)</f>
        <v>0</v>
      </c>
      <c r="G88" s="43">
        <f>VLOOKUP($B88,'I этап итоги'!$A$6:$H$99,7,0)</f>
        <v>0</v>
      </c>
      <c r="H88" s="43">
        <f>VLOOKUP($B88,'I этап итоги'!$A$6:$H$99,8,0)</f>
        <v>0</v>
      </c>
      <c r="J88" s="30"/>
    </row>
    <row r="89" spans="1:10" ht="15.95" customHeight="1" x14ac:dyDescent="0.2">
      <c r="A89" s="29">
        <v>68</v>
      </c>
      <c r="B89" s="24" t="s">
        <v>75</v>
      </c>
      <c r="C89" s="9" t="s">
        <v>155</v>
      </c>
      <c r="D89" s="37">
        <f t="shared" si="2"/>
        <v>3</v>
      </c>
      <c r="E89" s="43">
        <f>VLOOKUP($B89,'I этап итоги'!$A$6:$H$99,5,0)</f>
        <v>3</v>
      </c>
      <c r="F89" s="43">
        <f>VLOOKUP($B89,'I этап итоги'!$A$6:$H$99,6,0)</f>
        <v>0</v>
      </c>
      <c r="G89" s="43">
        <f>VLOOKUP($B89,'I этап итоги'!$A$6:$H$99,7,0)</f>
        <v>0</v>
      </c>
      <c r="H89" s="43">
        <f>VLOOKUP($B89,'I этап итоги'!$A$6:$H$99,8,0)</f>
        <v>0</v>
      </c>
      <c r="J89" s="30"/>
    </row>
    <row r="90" spans="1:10" ht="15.95" customHeight="1" x14ac:dyDescent="0.2">
      <c r="A90" s="29">
        <v>85</v>
      </c>
      <c r="B90" s="24" t="s">
        <v>108</v>
      </c>
      <c r="C90" s="9" t="s">
        <v>155</v>
      </c>
      <c r="D90" s="37">
        <f t="shared" si="2"/>
        <v>3</v>
      </c>
      <c r="E90" s="43">
        <f>VLOOKUP($B90,'I этап итоги'!$A$6:$H$99,5,0)</f>
        <v>3</v>
      </c>
      <c r="F90" s="43"/>
      <c r="G90" s="43">
        <f>VLOOKUP($B90,'I этап итоги'!$A$6:$H$99,7,0)</f>
        <v>0</v>
      </c>
      <c r="H90" s="43">
        <f>VLOOKUP($B90,'I этап итоги'!$A$6:$H$99,8,0)</f>
        <v>0</v>
      </c>
      <c r="J90" s="30"/>
    </row>
  </sheetData>
  <sortState ref="A6:H90">
    <sortCondition ref="C6:C90"/>
  </sortState>
  <mergeCells count="3">
    <mergeCell ref="B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75" fitToHeight="3" orientation="landscape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view="pageBreakPreview" zoomScaleNormal="100" zoomScaleSheetLayoutView="100" workbookViewId="0">
      <pane xSplit="1" ySplit="5" topLeftCell="B87" activePane="bottomRight" state="frozen"/>
      <selection pane="topRight" activeCell="B1" sqref="B1"/>
      <selection pane="bottomLeft" activeCell="A6" sqref="A6"/>
      <selection pane="bottomRight" activeCell="C91" sqref="C91"/>
    </sheetView>
  </sheetViews>
  <sheetFormatPr defaultColWidth="9.140625" defaultRowHeight="12.75" x14ac:dyDescent="0.2"/>
  <cols>
    <col min="1" max="1" width="33.42578125" style="29" customWidth="1"/>
    <col min="2" max="3" width="20.7109375" style="29" customWidth="1"/>
    <col min="4" max="4" width="18" style="29" customWidth="1"/>
    <col min="5" max="5" width="20.7109375" style="29" customWidth="1"/>
    <col min="6" max="6" width="23.85546875" style="29" customWidth="1"/>
    <col min="7" max="7" width="20.5703125" style="29" customWidth="1"/>
    <col min="8" max="8" width="18.5703125" style="29" customWidth="1"/>
    <col min="9" max="9" width="19.42578125" style="29" customWidth="1"/>
    <col min="10" max="16384" width="9.140625" style="29"/>
  </cols>
  <sheetData>
    <row r="1" spans="1:10" ht="17.25" customHeight="1" x14ac:dyDescent="0.2">
      <c r="A1" s="59" t="s">
        <v>121</v>
      </c>
      <c r="B1" s="59"/>
      <c r="C1" s="59"/>
      <c r="D1" s="59"/>
      <c r="E1" s="59"/>
      <c r="F1" s="59"/>
      <c r="G1" s="59"/>
      <c r="H1" s="59"/>
    </row>
    <row r="2" spans="1:10" ht="17.25" customHeight="1" x14ac:dyDescent="0.2">
      <c r="A2" s="60" t="s">
        <v>97</v>
      </c>
      <c r="B2" s="61"/>
      <c r="C2" s="61"/>
      <c r="D2" s="61"/>
      <c r="E2" s="61"/>
      <c r="F2" s="61"/>
      <c r="G2" s="61"/>
      <c r="H2" s="61"/>
    </row>
    <row r="3" spans="1:10" ht="24" hidden="1" customHeight="1" x14ac:dyDescent="0.2">
      <c r="A3" s="62"/>
      <c r="B3" s="62"/>
      <c r="C3" s="62"/>
      <c r="D3" s="62"/>
      <c r="E3" s="62"/>
      <c r="F3" s="62"/>
      <c r="G3" s="62"/>
      <c r="H3" s="62"/>
    </row>
    <row r="4" spans="1:10" ht="78.75" customHeight="1" x14ac:dyDescent="0.2">
      <c r="A4" s="9" t="s">
        <v>0</v>
      </c>
      <c r="B4" s="9" t="s">
        <v>95</v>
      </c>
      <c r="C4" s="9" t="s">
        <v>96</v>
      </c>
      <c r="D4" s="9" t="s">
        <v>98</v>
      </c>
      <c r="E4" s="9" t="s">
        <v>119</v>
      </c>
      <c r="F4" s="9" t="s">
        <v>99</v>
      </c>
      <c r="G4" s="9" t="s">
        <v>94</v>
      </c>
      <c r="H4" s="9" t="s">
        <v>120</v>
      </c>
    </row>
    <row r="5" spans="1:10" ht="15.95" customHeight="1" x14ac:dyDescent="0.2">
      <c r="A5" s="12" t="s">
        <v>1</v>
      </c>
      <c r="B5" s="12" t="s">
        <v>100</v>
      </c>
      <c r="C5" s="12" t="s">
        <v>100</v>
      </c>
      <c r="D5" s="12" t="s">
        <v>92</v>
      </c>
      <c r="E5" s="22" t="s">
        <v>92</v>
      </c>
      <c r="F5" s="22" t="s">
        <v>92</v>
      </c>
      <c r="G5" s="22" t="s">
        <v>92</v>
      </c>
      <c r="H5" s="22" t="s">
        <v>92</v>
      </c>
    </row>
    <row r="6" spans="1:10" ht="15.95" customHeight="1" x14ac:dyDescent="0.2">
      <c r="A6" s="14" t="s">
        <v>2</v>
      </c>
      <c r="B6" s="15"/>
      <c r="C6" s="15"/>
      <c r="D6" s="15"/>
      <c r="E6" s="23"/>
      <c r="F6" s="23"/>
      <c r="G6" s="23"/>
      <c r="H6" s="23"/>
    </row>
    <row r="7" spans="1:10" ht="15.95" customHeight="1" x14ac:dyDescent="0.2">
      <c r="A7" s="17" t="s">
        <v>3</v>
      </c>
      <c r="B7" s="9" t="str">
        <f>VLOOKUP(A7,'Рейтинг I этап'!$B$6:$C$90,2,0)</f>
        <v>57-60</v>
      </c>
      <c r="C7" s="46" t="s">
        <v>168</v>
      </c>
      <c r="D7" s="37">
        <f>SUM(E7:H7)</f>
        <v>12</v>
      </c>
      <c r="E7" s="43">
        <f>'Оценка (Раздел 1)'!D7</f>
        <v>11</v>
      </c>
      <c r="F7" s="43">
        <f>'Оценка (Раздел 2)'!D7</f>
        <v>0</v>
      </c>
      <c r="G7" s="43">
        <f>'Оценка (Раздел 3)'!D7</f>
        <v>0</v>
      </c>
      <c r="H7" s="43">
        <f>'Оценка (Раздел 4)'!D7</f>
        <v>1</v>
      </c>
      <c r="J7" s="30"/>
    </row>
    <row r="8" spans="1:10" ht="15.95" customHeight="1" x14ac:dyDescent="0.2">
      <c r="A8" s="17" t="s">
        <v>4</v>
      </c>
      <c r="B8" s="9" t="str">
        <f>VLOOKUP(A8,'Рейтинг I этап'!$B$6:$C$90,2,0)</f>
        <v>23-26</v>
      </c>
      <c r="C8" s="46" t="s">
        <v>167</v>
      </c>
      <c r="D8" s="37">
        <f t="shared" ref="D8:D24" si="0">SUM(E8:H8)</f>
        <v>21</v>
      </c>
      <c r="E8" s="43">
        <f>'Оценка (Раздел 1)'!D8</f>
        <v>6</v>
      </c>
      <c r="F8" s="43">
        <f>'Оценка (Раздел 2)'!D8</f>
        <v>1</v>
      </c>
      <c r="G8" s="43">
        <f>'Оценка (Раздел 3)'!D8</f>
        <v>14</v>
      </c>
      <c r="H8" s="43">
        <f>'Оценка (Раздел 4)'!D8</f>
        <v>0</v>
      </c>
      <c r="J8" s="30"/>
    </row>
    <row r="9" spans="1:10" ht="15.95" customHeight="1" x14ac:dyDescent="0.2">
      <c r="A9" s="17" t="s">
        <v>5</v>
      </c>
      <c r="B9" s="9" t="str">
        <f>VLOOKUP(A9,'Рейтинг I этап'!$B$6:$C$90,2,0)</f>
        <v>5-6</v>
      </c>
      <c r="C9" s="9">
        <f t="shared" ref="C9:C24" si="1">_xlfn.RANK.EQ(D9,$D$7:$D$24,0)</f>
        <v>1</v>
      </c>
      <c r="D9" s="37">
        <f t="shared" si="0"/>
        <v>33</v>
      </c>
      <c r="E9" s="43">
        <f>'Оценка (Раздел 1)'!D9</f>
        <v>10</v>
      </c>
      <c r="F9" s="43">
        <f>'Оценка (Раздел 2)'!D9</f>
        <v>7</v>
      </c>
      <c r="G9" s="43">
        <f>'Оценка (Раздел 3)'!D9</f>
        <v>15</v>
      </c>
      <c r="H9" s="43">
        <f>'Оценка (Раздел 4)'!D9</f>
        <v>1</v>
      </c>
      <c r="J9" s="30"/>
    </row>
    <row r="10" spans="1:10" ht="15.95" customHeight="1" x14ac:dyDescent="0.2">
      <c r="A10" s="17" t="s">
        <v>6</v>
      </c>
      <c r="B10" s="9" t="str">
        <f>VLOOKUP(A10,'Рейтинг I этап'!$B$6:$C$90,2,0)</f>
        <v>23-26</v>
      </c>
      <c r="C10" s="46" t="s">
        <v>167</v>
      </c>
      <c r="D10" s="37">
        <f t="shared" si="0"/>
        <v>21</v>
      </c>
      <c r="E10" s="43">
        <f>'Оценка (Раздел 1)'!D10</f>
        <v>4</v>
      </c>
      <c r="F10" s="43">
        <f>'Оценка (Раздел 2)'!D10</f>
        <v>7</v>
      </c>
      <c r="G10" s="43">
        <f>'Оценка (Раздел 3)'!D10</f>
        <v>10</v>
      </c>
      <c r="H10" s="43">
        <f>'Оценка (Раздел 4)'!D10</f>
        <v>0</v>
      </c>
      <c r="J10" s="30"/>
    </row>
    <row r="11" spans="1:10" ht="15.95" customHeight="1" x14ac:dyDescent="0.2">
      <c r="A11" s="17" t="s">
        <v>7</v>
      </c>
      <c r="B11" s="9" t="str">
        <f>VLOOKUP(A11,'Рейтинг I этап'!$B$6:$C$90,2,0)</f>
        <v>34-35</v>
      </c>
      <c r="C11" s="9">
        <f t="shared" si="1"/>
        <v>7</v>
      </c>
      <c r="D11" s="37">
        <f t="shared" si="0"/>
        <v>18</v>
      </c>
      <c r="E11" s="43">
        <f>'Оценка (Раздел 1)'!D11</f>
        <v>11</v>
      </c>
      <c r="F11" s="43">
        <f>'Оценка (Раздел 2)'!D11</f>
        <v>7</v>
      </c>
      <c r="G11" s="43">
        <f>'Оценка (Раздел 3)'!D11</f>
        <v>0</v>
      </c>
      <c r="H11" s="43">
        <f>'Оценка (Раздел 4)'!D11</f>
        <v>0</v>
      </c>
      <c r="J11" s="30"/>
    </row>
    <row r="12" spans="1:10" ht="15.95" customHeight="1" x14ac:dyDescent="0.2">
      <c r="A12" s="17" t="s">
        <v>8</v>
      </c>
      <c r="B12" s="9" t="str">
        <f>VLOOKUP(A12,'Рейтинг I этап'!$B$6:$C$90,2,0)</f>
        <v>61-66</v>
      </c>
      <c r="C12" s="9">
        <f t="shared" si="1"/>
        <v>16</v>
      </c>
      <c r="D12" s="37">
        <f t="shared" si="0"/>
        <v>11</v>
      </c>
      <c r="E12" s="43">
        <f>'Оценка (Раздел 1)'!D12</f>
        <v>9</v>
      </c>
      <c r="F12" s="43">
        <f>'Оценка (Раздел 2)'!D12</f>
        <v>2</v>
      </c>
      <c r="G12" s="43">
        <f>'Оценка (Раздел 3)'!D12</f>
        <v>0</v>
      </c>
      <c r="H12" s="43">
        <f>'Оценка (Раздел 4)'!D12</f>
        <v>0</v>
      </c>
      <c r="J12" s="30"/>
    </row>
    <row r="13" spans="1:10" ht="15.95" customHeight="1" x14ac:dyDescent="0.2">
      <c r="A13" s="17" t="s">
        <v>9</v>
      </c>
      <c r="B13" s="9" t="str">
        <f>VLOOKUP(A13,'Рейтинг I этап'!$B$6:$C$90,2,0)</f>
        <v>57-60</v>
      </c>
      <c r="C13" s="46" t="s">
        <v>168</v>
      </c>
      <c r="D13" s="37">
        <f t="shared" si="0"/>
        <v>12</v>
      </c>
      <c r="E13" s="43">
        <f>'Оценка (Раздел 1)'!D13</f>
        <v>8</v>
      </c>
      <c r="F13" s="43">
        <f>'Оценка (Раздел 2)'!D13</f>
        <v>0</v>
      </c>
      <c r="G13" s="43">
        <f>'Оценка (Раздел 3)'!D13</f>
        <v>4</v>
      </c>
      <c r="H13" s="43">
        <f>'Оценка (Раздел 4)'!D13</f>
        <v>0</v>
      </c>
      <c r="J13" s="30"/>
    </row>
    <row r="14" spans="1:10" ht="15.95" customHeight="1" x14ac:dyDescent="0.2">
      <c r="A14" s="17" t="s">
        <v>10</v>
      </c>
      <c r="B14" s="9">
        <f>VLOOKUP(A14,'Рейтинг I этап'!$B$6:$C$90,2,0)</f>
        <v>32</v>
      </c>
      <c r="C14" s="9">
        <f t="shared" si="1"/>
        <v>6</v>
      </c>
      <c r="D14" s="37">
        <f t="shared" si="0"/>
        <v>19.5</v>
      </c>
      <c r="E14" s="43">
        <f>'Оценка (Раздел 1)'!D14</f>
        <v>8</v>
      </c>
      <c r="F14" s="43">
        <f>'Оценка (Раздел 2)'!D14</f>
        <v>6</v>
      </c>
      <c r="G14" s="43">
        <f>'Оценка (Раздел 3)'!D14</f>
        <v>4.5</v>
      </c>
      <c r="H14" s="43">
        <f>'Оценка (Раздел 4)'!D14</f>
        <v>1</v>
      </c>
      <c r="J14" s="30"/>
    </row>
    <row r="15" spans="1:10" ht="15.95" customHeight="1" x14ac:dyDescent="0.2">
      <c r="A15" s="17" t="s">
        <v>11</v>
      </c>
      <c r="B15" s="9" t="str">
        <f>VLOOKUP(A15,'Рейтинг I этап'!$B$6:$C$90,2,0)</f>
        <v>36-39</v>
      </c>
      <c r="C15" s="9">
        <f t="shared" si="1"/>
        <v>9</v>
      </c>
      <c r="D15" s="37">
        <f t="shared" si="0"/>
        <v>17</v>
      </c>
      <c r="E15" s="43">
        <f>'Оценка (Раздел 1)'!D15</f>
        <v>7</v>
      </c>
      <c r="F15" s="43">
        <f>'Оценка (Раздел 2)'!D15</f>
        <v>3</v>
      </c>
      <c r="G15" s="43">
        <f>'Оценка (Раздел 3)'!D15</f>
        <v>7</v>
      </c>
      <c r="H15" s="43">
        <f>'Оценка (Раздел 4)'!D15</f>
        <v>0</v>
      </c>
      <c r="J15" s="30"/>
    </row>
    <row r="16" spans="1:10" ht="15.95" customHeight="1" x14ac:dyDescent="0.2">
      <c r="A16" s="17" t="s">
        <v>12</v>
      </c>
      <c r="B16" s="9" t="str">
        <f>VLOOKUP(A16,'Рейтинг I этап'!$B$6:$C$90,2,0)</f>
        <v>10-11</v>
      </c>
      <c r="C16" s="9">
        <f t="shared" si="1"/>
        <v>2</v>
      </c>
      <c r="D16" s="37">
        <f t="shared" si="0"/>
        <v>27</v>
      </c>
      <c r="E16" s="43">
        <f>'Оценка (Раздел 1)'!D16</f>
        <v>9</v>
      </c>
      <c r="F16" s="43">
        <f>'Оценка (Раздел 2)'!D16</f>
        <v>0</v>
      </c>
      <c r="G16" s="43">
        <f>'Оценка (Раздел 3)'!D16</f>
        <v>15</v>
      </c>
      <c r="H16" s="43">
        <f>'Оценка (Раздел 4)'!D16</f>
        <v>3</v>
      </c>
      <c r="J16" s="30"/>
    </row>
    <row r="17" spans="1:10" ht="15.95" customHeight="1" x14ac:dyDescent="0.2">
      <c r="A17" s="17" t="s">
        <v>13</v>
      </c>
      <c r="B17" s="9" t="str">
        <f>VLOOKUP(A17,'Рейтинг I этап'!$B$6:$C$90,2,0)</f>
        <v>73-74</v>
      </c>
      <c r="C17" s="9">
        <f t="shared" si="1"/>
        <v>18</v>
      </c>
      <c r="D17" s="37">
        <f t="shared" si="0"/>
        <v>9</v>
      </c>
      <c r="E17" s="43">
        <f>'Оценка (Раздел 1)'!D17</f>
        <v>6</v>
      </c>
      <c r="F17" s="43">
        <f>'Оценка (Раздел 2)'!D17</f>
        <v>0</v>
      </c>
      <c r="G17" s="43">
        <f>'Оценка (Раздел 3)'!D17</f>
        <v>2</v>
      </c>
      <c r="H17" s="43">
        <f>'Оценка (Раздел 4)'!D17</f>
        <v>1</v>
      </c>
      <c r="J17" s="30"/>
    </row>
    <row r="18" spans="1:10" ht="15.95" customHeight="1" x14ac:dyDescent="0.2">
      <c r="A18" s="17" t="s">
        <v>14</v>
      </c>
      <c r="B18" s="9" t="str">
        <f>VLOOKUP(A18,'Рейтинг I этап'!$B$6:$C$90,2,0)</f>
        <v>43-48</v>
      </c>
      <c r="C18" s="9">
        <f t="shared" si="1"/>
        <v>12</v>
      </c>
      <c r="D18" s="37">
        <f t="shared" si="0"/>
        <v>15</v>
      </c>
      <c r="E18" s="43">
        <f>'Оценка (Раздел 1)'!D18</f>
        <v>6</v>
      </c>
      <c r="F18" s="43">
        <f>'Оценка (Раздел 2)'!D18</f>
        <v>1</v>
      </c>
      <c r="G18" s="43">
        <f>'Оценка (Раздел 3)'!D18</f>
        <v>7</v>
      </c>
      <c r="H18" s="43">
        <f>'Оценка (Раздел 4)'!D18</f>
        <v>1</v>
      </c>
      <c r="J18" s="30"/>
    </row>
    <row r="19" spans="1:10" ht="15.95" customHeight="1" x14ac:dyDescent="0.2">
      <c r="A19" s="17" t="s">
        <v>15</v>
      </c>
      <c r="B19" s="9" t="str">
        <f>VLOOKUP(A19,'Рейтинг I этап'!$B$6:$C$90,2,0)</f>
        <v>53-56</v>
      </c>
      <c r="C19" s="9">
        <f t="shared" si="1"/>
        <v>13</v>
      </c>
      <c r="D19" s="37">
        <f t="shared" si="0"/>
        <v>13</v>
      </c>
      <c r="E19" s="43">
        <f>'Оценка (Раздел 1)'!D19</f>
        <v>7</v>
      </c>
      <c r="F19" s="43">
        <f>'Оценка (Раздел 2)'!D19</f>
        <v>0</v>
      </c>
      <c r="G19" s="43">
        <f>'Оценка (Раздел 3)'!D19</f>
        <v>6</v>
      </c>
      <c r="H19" s="43">
        <f>'Оценка (Раздел 4)'!D19</f>
        <v>0</v>
      </c>
      <c r="J19" s="30"/>
    </row>
    <row r="20" spans="1:10" ht="15.95" customHeight="1" x14ac:dyDescent="0.2">
      <c r="A20" s="17" t="s">
        <v>16</v>
      </c>
      <c r="B20" s="9" t="str">
        <f>VLOOKUP(A20,'Рейтинг I этап'!$B$6:$C$90,2,0)</f>
        <v>15-17</v>
      </c>
      <c r="C20" s="9">
        <f t="shared" si="1"/>
        <v>3</v>
      </c>
      <c r="D20" s="37">
        <f t="shared" si="0"/>
        <v>25</v>
      </c>
      <c r="E20" s="43">
        <f>'Оценка (Раздел 1)'!D20</f>
        <v>4</v>
      </c>
      <c r="F20" s="43">
        <f>'Оценка (Раздел 2)'!D20</f>
        <v>6</v>
      </c>
      <c r="G20" s="43">
        <f>'Оценка (Раздел 3)'!D20</f>
        <v>14</v>
      </c>
      <c r="H20" s="43">
        <f>'Оценка (Раздел 4)'!D20</f>
        <v>1</v>
      </c>
      <c r="J20" s="30"/>
    </row>
    <row r="21" spans="1:10" ht="15.95" customHeight="1" x14ac:dyDescent="0.2">
      <c r="A21" s="17" t="s">
        <v>17</v>
      </c>
      <c r="B21" s="9" t="str">
        <f>VLOOKUP(A21,'Рейтинг I этап'!$B$6:$C$90,2,0)</f>
        <v>34-35</v>
      </c>
      <c r="C21" s="9">
        <f t="shared" si="1"/>
        <v>7</v>
      </c>
      <c r="D21" s="37">
        <f t="shared" si="0"/>
        <v>18</v>
      </c>
      <c r="E21" s="43">
        <f>'Оценка (Раздел 1)'!D21</f>
        <v>11</v>
      </c>
      <c r="F21" s="43">
        <f>'Оценка (Раздел 2)'!D21</f>
        <v>0</v>
      </c>
      <c r="G21" s="43">
        <f>'Оценка (Раздел 3)'!D21</f>
        <v>7</v>
      </c>
      <c r="H21" s="43">
        <f>'Оценка (Раздел 4)'!D21</f>
        <v>0</v>
      </c>
      <c r="J21" s="30"/>
    </row>
    <row r="22" spans="1:10" s="31" customFormat="1" ht="15.95" customHeight="1" x14ac:dyDescent="0.2">
      <c r="A22" s="41" t="s">
        <v>18</v>
      </c>
      <c r="B22" s="9" t="str">
        <f>VLOOKUP(A22,'Рейтинг I этап'!$B$6:$C$90,2,0)</f>
        <v>36-39</v>
      </c>
      <c r="C22" s="27">
        <f t="shared" si="1"/>
        <v>9</v>
      </c>
      <c r="D22" s="42">
        <f t="shared" si="0"/>
        <v>17</v>
      </c>
      <c r="E22" s="43">
        <f>'Оценка (Раздел 1)'!D22</f>
        <v>4</v>
      </c>
      <c r="F22" s="43">
        <f>'Оценка (Раздел 2)'!D22</f>
        <v>4</v>
      </c>
      <c r="G22" s="43">
        <f>'Оценка (Раздел 3)'!D22</f>
        <v>9</v>
      </c>
      <c r="H22" s="43">
        <f>'Оценка (Раздел 4)'!D22</f>
        <v>0</v>
      </c>
      <c r="J22" s="30"/>
    </row>
    <row r="23" spans="1:10" ht="15.95" customHeight="1" x14ac:dyDescent="0.2">
      <c r="A23" s="17" t="s">
        <v>19</v>
      </c>
      <c r="B23" s="9" t="str">
        <f>VLOOKUP(A23,'Рейтинг I этап'!$B$6:$C$90,2,0)</f>
        <v>68-72</v>
      </c>
      <c r="C23" s="9">
        <f t="shared" si="1"/>
        <v>17</v>
      </c>
      <c r="D23" s="37">
        <f t="shared" si="0"/>
        <v>10</v>
      </c>
      <c r="E23" s="43">
        <f>'Оценка (Раздел 1)'!D23</f>
        <v>6</v>
      </c>
      <c r="F23" s="43">
        <f>'Оценка (Раздел 2)'!D23</f>
        <v>0</v>
      </c>
      <c r="G23" s="43">
        <f>'Оценка (Раздел 3)'!D23</f>
        <v>4</v>
      </c>
      <c r="H23" s="43">
        <f>'Оценка (Раздел 4)'!D23</f>
        <v>0</v>
      </c>
      <c r="J23" s="30"/>
    </row>
    <row r="24" spans="1:10" ht="15.95" customHeight="1" x14ac:dyDescent="0.2">
      <c r="A24" s="17" t="s">
        <v>20</v>
      </c>
      <c r="B24" s="9">
        <f>VLOOKUP(A24,'Рейтинг I этап'!$B$6:$C$90,2,0)</f>
        <v>41</v>
      </c>
      <c r="C24" s="9">
        <f t="shared" si="1"/>
        <v>11</v>
      </c>
      <c r="D24" s="37">
        <f t="shared" si="0"/>
        <v>16.5</v>
      </c>
      <c r="E24" s="43">
        <f>'Оценка (Раздел 1)'!D24</f>
        <v>4</v>
      </c>
      <c r="F24" s="43">
        <f>'Оценка (Раздел 2)'!D24</f>
        <v>0</v>
      </c>
      <c r="G24" s="43">
        <f>'Оценка (Раздел 3)'!D24</f>
        <v>11.5</v>
      </c>
      <c r="H24" s="43">
        <f>'Оценка (Раздел 4)'!D24</f>
        <v>1</v>
      </c>
      <c r="J24" s="30"/>
    </row>
    <row r="25" spans="1:10" ht="15.95" customHeight="1" x14ac:dyDescent="0.2">
      <c r="A25" s="14" t="s">
        <v>21</v>
      </c>
      <c r="B25" s="20"/>
      <c r="C25" s="15"/>
      <c r="D25" s="44"/>
      <c r="E25" s="38"/>
      <c r="F25" s="45"/>
      <c r="G25" s="38"/>
      <c r="H25" s="38"/>
      <c r="J25" s="30"/>
    </row>
    <row r="26" spans="1:10" ht="15.95" customHeight="1" x14ac:dyDescent="0.2">
      <c r="A26" s="17" t="s">
        <v>22</v>
      </c>
      <c r="B26" s="9">
        <f>VLOOKUP(A26,'Рейтинг I этап'!$B$6:$C$90,2,0)</f>
        <v>21</v>
      </c>
      <c r="C26" s="9">
        <f t="shared" ref="C26:C35" si="2">_xlfn.RANK.EQ(D26,$D$26:$D$36,0)</f>
        <v>5</v>
      </c>
      <c r="D26" s="37">
        <f t="shared" ref="D26:D36" si="3">SUM(E26:H26)</f>
        <v>23</v>
      </c>
      <c r="E26" s="43">
        <f>'Оценка (Раздел 1)'!D26</f>
        <v>11</v>
      </c>
      <c r="F26" s="43">
        <f>'Оценка (Раздел 2)'!D26</f>
        <v>6</v>
      </c>
      <c r="G26" s="43">
        <f>'Оценка (Раздел 3)'!D26</f>
        <v>4</v>
      </c>
      <c r="H26" s="43">
        <f>'Оценка (Раздел 4)'!D26</f>
        <v>2</v>
      </c>
      <c r="J26" s="30"/>
    </row>
    <row r="27" spans="1:10" s="31" customFormat="1" ht="15.95" customHeight="1" x14ac:dyDescent="0.2">
      <c r="A27" s="41" t="s">
        <v>23</v>
      </c>
      <c r="B27" s="9" t="str">
        <f>VLOOKUP(A27,'Рейтинг I этап'!$B$6:$C$90,2,0)</f>
        <v>18-19</v>
      </c>
      <c r="C27" s="27">
        <f t="shared" si="2"/>
        <v>3</v>
      </c>
      <c r="D27" s="42">
        <f t="shared" si="3"/>
        <v>24.5</v>
      </c>
      <c r="E27" s="43">
        <f>'Оценка (Раздел 1)'!D27</f>
        <v>6</v>
      </c>
      <c r="F27" s="43">
        <f>'Оценка (Раздел 2)'!D27</f>
        <v>6</v>
      </c>
      <c r="G27" s="43">
        <f>'Оценка (Раздел 3)'!D27</f>
        <v>10</v>
      </c>
      <c r="H27" s="43">
        <f>'Оценка (Раздел 4)'!D27</f>
        <v>2.5</v>
      </c>
      <c r="J27" s="30"/>
    </row>
    <row r="28" spans="1:10" ht="15.95" customHeight="1" x14ac:dyDescent="0.2">
      <c r="A28" s="17" t="s">
        <v>24</v>
      </c>
      <c r="B28" s="9" t="str">
        <f>VLOOKUP(A28,'Рейтинг I этап'!$B$6:$C$90,2,0)</f>
        <v>27-31</v>
      </c>
      <c r="C28" s="9">
        <f t="shared" si="2"/>
        <v>7</v>
      </c>
      <c r="D28" s="37">
        <f t="shared" si="3"/>
        <v>20</v>
      </c>
      <c r="E28" s="43">
        <f>'Оценка (Раздел 1)'!D28</f>
        <v>10</v>
      </c>
      <c r="F28" s="43">
        <f>'Оценка (Раздел 2)'!D28</f>
        <v>0</v>
      </c>
      <c r="G28" s="43">
        <f>'Оценка (Раздел 3)'!D28</f>
        <v>10</v>
      </c>
      <c r="H28" s="43">
        <f>'Оценка (Раздел 4)'!D28</f>
        <v>0</v>
      </c>
      <c r="J28" s="30"/>
    </row>
    <row r="29" spans="1:10" ht="15.95" customHeight="1" x14ac:dyDescent="0.2">
      <c r="A29" s="17" t="s">
        <v>25</v>
      </c>
      <c r="B29" s="9" t="str">
        <f>VLOOKUP(A29,'Рейтинг I этап'!$B$6:$C$90,2,0)</f>
        <v>23-26</v>
      </c>
      <c r="C29" s="9">
        <f t="shared" si="2"/>
        <v>6</v>
      </c>
      <c r="D29" s="37">
        <f t="shared" si="3"/>
        <v>21</v>
      </c>
      <c r="E29" s="43">
        <f>'Оценка (Раздел 1)'!D29</f>
        <v>9</v>
      </c>
      <c r="F29" s="43">
        <f>'Оценка (Раздел 2)'!D29</f>
        <v>1</v>
      </c>
      <c r="G29" s="43">
        <f>'Оценка (Раздел 3)'!D29</f>
        <v>11</v>
      </c>
      <c r="H29" s="43">
        <f>'Оценка (Раздел 4)'!D29</f>
        <v>0</v>
      </c>
      <c r="J29" s="30"/>
    </row>
    <row r="30" spans="1:10" ht="15.95" customHeight="1" x14ac:dyDescent="0.2">
      <c r="A30" s="17" t="s">
        <v>26</v>
      </c>
      <c r="B30" s="9" t="str">
        <f>VLOOKUP(A30,'Рейтинг I этап'!$B$6:$C$90,2,0)</f>
        <v>43-48</v>
      </c>
      <c r="C30" s="46" t="s">
        <v>169</v>
      </c>
      <c r="D30" s="37">
        <f t="shared" si="3"/>
        <v>15</v>
      </c>
      <c r="E30" s="43">
        <f>'Оценка (Раздел 1)'!D30</f>
        <v>10</v>
      </c>
      <c r="F30" s="43">
        <f>'Оценка (Раздел 2)'!D30</f>
        <v>1</v>
      </c>
      <c r="G30" s="43">
        <f>'Оценка (Раздел 3)'!D30</f>
        <v>4</v>
      </c>
      <c r="H30" s="43">
        <f>'Оценка (Раздел 4)'!D30</f>
        <v>0</v>
      </c>
      <c r="J30" s="30"/>
    </row>
    <row r="31" spans="1:10" ht="15.95" customHeight="1" x14ac:dyDescent="0.2">
      <c r="A31" s="17" t="s">
        <v>27</v>
      </c>
      <c r="B31" s="9" t="str">
        <f>VLOOKUP(A31,'Рейтинг I этап'!$B$6:$C$90,2,0)</f>
        <v>43-48</v>
      </c>
      <c r="C31" s="46" t="s">
        <v>169</v>
      </c>
      <c r="D31" s="37">
        <f t="shared" si="3"/>
        <v>15</v>
      </c>
      <c r="E31" s="43">
        <f>'Оценка (Раздел 1)'!D31</f>
        <v>8</v>
      </c>
      <c r="F31" s="43">
        <f>'Оценка (Раздел 2)'!D31</f>
        <v>0</v>
      </c>
      <c r="G31" s="43">
        <f>'Оценка (Раздел 3)'!D31</f>
        <v>6</v>
      </c>
      <c r="H31" s="43">
        <f>'Оценка (Раздел 4)'!D31</f>
        <v>1</v>
      </c>
      <c r="J31" s="30"/>
    </row>
    <row r="32" spans="1:10" s="31" customFormat="1" ht="15.95" customHeight="1" x14ac:dyDescent="0.2">
      <c r="A32" s="41" t="s">
        <v>28</v>
      </c>
      <c r="B32" s="9">
        <f>VLOOKUP(A32,'Рейтинг I этап'!$B$6:$C$90,2,0)</f>
        <v>9</v>
      </c>
      <c r="C32" s="27">
        <f t="shared" si="2"/>
        <v>1</v>
      </c>
      <c r="D32" s="42">
        <f t="shared" si="3"/>
        <v>28</v>
      </c>
      <c r="E32" s="43">
        <f>'Оценка (Раздел 1)'!D32</f>
        <v>10</v>
      </c>
      <c r="F32" s="43">
        <f>'Оценка (Раздел 2)'!D32</f>
        <v>4</v>
      </c>
      <c r="G32" s="43">
        <f>'Оценка (Раздел 3)'!D32</f>
        <v>12</v>
      </c>
      <c r="H32" s="43">
        <f>'Оценка (Раздел 4)'!D32</f>
        <v>2</v>
      </c>
      <c r="J32" s="30"/>
    </row>
    <row r="33" spans="1:10" s="31" customFormat="1" ht="15.95" customHeight="1" x14ac:dyDescent="0.2">
      <c r="A33" s="41" t="s">
        <v>29</v>
      </c>
      <c r="B33" s="9" t="str">
        <f>VLOOKUP(A33,'Рейтинг I этап'!$B$6:$C$90,2,0)</f>
        <v>12-14</v>
      </c>
      <c r="C33" s="27">
        <f t="shared" si="2"/>
        <v>2</v>
      </c>
      <c r="D33" s="42">
        <f t="shared" si="3"/>
        <v>26</v>
      </c>
      <c r="E33" s="43">
        <f>'Оценка (Раздел 1)'!D33</f>
        <v>12</v>
      </c>
      <c r="F33" s="43">
        <f>'Оценка (Раздел 2)'!D33</f>
        <v>3</v>
      </c>
      <c r="G33" s="43">
        <f>'Оценка (Раздел 3)'!D33</f>
        <v>11</v>
      </c>
      <c r="H33" s="43">
        <f>'Оценка (Раздел 4)'!D33</f>
        <v>0</v>
      </c>
      <c r="J33" s="30"/>
    </row>
    <row r="34" spans="1:10" s="31" customFormat="1" ht="15.95" customHeight="1" x14ac:dyDescent="0.2">
      <c r="A34" s="41" t="s">
        <v>30</v>
      </c>
      <c r="B34" s="9" t="str">
        <f>VLOOKUP(A34,'Рейтинг I этап'!$B$6:$C$90,2,0)</f>
        <v>53-56</v>
      </c>
      <c r="C34" s="46" t="s">
        <v>147</v>
      </c>
      <c r="D34" s="42">
        <f t="shared" si="3"/>
        <v>13</v>
      </c>
      <c r="E34" s="43">
        <f>'Оценка (Раздел 1)'!D34</f>
        <v>11</v>
      </c>
      <c r="F34" s="43">
        <f>'Оценка (Раздел 2)'!D34</f>
        <v>0</v>
      </c>
      <c r="G34" s="43">
        <f>'Оценка (Раздел 3)'!D34</f>
        <v>2</v>
      </c>
      <c r="H34" s="43">
        <f>'Оценка (Раздел 4)'!D34</f>
        <v>0</v>
      </c>
      <c r="J34" s="30"/>
    </row>
    <row r="35" spans="1:10" s="31" customFormat="1" ht="15.95" customHeight="1" x14ac:dyDescent="0.2">
      <c r="A35" s="41" t="s">
        <v>31</v>
      </c>
      <c r="B35" s="9">
        <f>VLOOKUP(A35,'Рейтинг I этап'!$B$6:$C$90,2,0)</f>
        <v>20</v>
      </c>
      <c r="C35" s="27">
        <f t="shared" si="2"/>
        <v>4</v>
      </c>
      <c r="D35" s="42">
        <f t="shared" si="3"/>
        <v>24</v>
      </c>
      <c r="E35" s="43">
        <f>'Оценка (Раздел 1)'!D35</f>
        <v>12</v>
      </c>
      <c r="F35" s="43">
        <f>'Оценка (Раздел 2)'!D35</f>
        <v>0</v>
      </c>
      <c r="G35" s="43">
        <f>'Оценка (Раздел 3)'!D35</f>
        <v>12</v>
      </c>
      <c r="H35" s="43">
        <f>'Оценка (Раздел 4)'!D35</f>
        <v>0</v>
      </c>
      <c r="J35" s="30"/>
    </row>
    <row r="36" spans="1:10" ht="15.95" customHeight="1" x14ac:dyDescent="0.2">
      <c r="A36" s="17" t="s">
        <v>32</v>
      </c>
      <c r="B36" s="9" t="str">
        <f>VLOOKUP(A36,'Рейтинг I этап'!$B$6:$C$90,2,0)</f>
        <v>53-56</v>
      </c>
      <c r="C36" s="46" t="s">
        <v>147</v>
      </c>
      <c r="D36" s="37">
        <f t="shared" si="3"/>
        <v>13</v>
      </c>
      <c r="E36" s="43">
        <f>'Оценка (Раздел 1)'!D36</f>
        <v>13</v>
      </c>
      <c r="F36" s="43">
        <f>'Оценка (Раздел 2)'!D36</f>
        <v>0</v>
      </c>
      <c r="G36" s="43">
        <f>'Оценка (Раздел 3)'!D36</f>
        <v>0</v>
      </c>
      <c r="H36" s="43">
        <f>'Оценка (Раздел 4)'!D36</f>
        <v>0</v>
      </c>
      <c r="J36" s="30"/>
    </row>
    <row r="37" spans="1:10" ht="15.95" customHeight="1" x14ac:dyDescent="0.2">
      <c r="A37" s="14" t="s">
        <v>33</v>
      </c>
      <c r="B37" s="20"/>
      <c r="C37" s="15"/>
      <c r="D37" s="44"/>
      <c r="E37" s="38"/>
      <c r="F37" s="45"/>
      <c r="G37" s="38"/>
      <c r="H37" s="38"/>
      <c r="J37" s="30"/>
    </row>
    <row r="38" spans="1:10" ht="15.95" customHeight="1" x14ac:dyDescent="0.2">
      <c r="A38" s="17" t="s">
        <v>34</v>
      </c>
      <c r="B38" s="9" t="str">
        <f>VLOOKUP(A38,'Рейтинг I этап'!$B$6:$C$90,2,0)</f>
        <v>5-6</v>
      </c>
      <c r="C38" s="9">
        <f t="shared" ref="C38:C43" si="4">_xlfn.RANK.EQ(D38,$D$38:$D$43,0)</f>
        <v>2</v>
      </c>
      <c r="D38" s="37">
        <f t="shared" ref="D38:D43" si="5">SUM(E38:H38)</f>
        <v>33</v>
      </c>
      <c r="E38" s="43">
        <f>'Оценка (Раздел 1)'!D38</f>
        <v>13</v>
      </c>
      <c r="F38" s="43">
        <f>'Оценка (Раздел 2)'!D38</f>
        <v>2</v>
      </c>
      <c r="G38" s="43">
        <f>'Оценка (Раздел 3)'!D38</f>
        <v>16</v>
      </c>
      <c r="H38" s="43">
        <f>'Оценка (Раздел 4)'!D38</f>
        <v>2</v>
      </c>
      <c r="J38" s="30"/>
    </row>
    <row r="39" spans="1:10" ht="15.95" customHeight="1" x14ac:dyDescent="0.2">
      <c r="A39" s="17" t="s">
        <v>35</v>
      </c>
      <c r="B39" s="9" t="str">
        <f>VLOOKUP(A39,'Рейтинг I этап'!$B$6:$C$90,2,0)</f>
        <v>18-19</v>
      </c>
      <c r="C39" s="9">
        <f t="shared" si="4"/>
        <v>3</v>
      </c>
      <c r="D39" s="37">
        <f t="shared" si="5"/>
        <v>24.5</v>
      </c>
      <c r="E39" s="43">
        <f>'Оценка (Раздел 1)'!D39</f>
        <v>13</v>
      </c>
      <c r="F39" s="43">
        <f>'Оценка (Раздел 2)'!D39</f>
        <v>5</v>
      </c>
      <c r="G39" s="43">
        <f>'Оценка (Раздел 3)'!D39</f>
        <v>6.5</v>
      </c>
      <c r="H39" s="43">
        <f>'Оценка (Раздел 4)'!D39</f>
        <v>0</v>
      </c>
      <c r="J39" s="30"/>
    </row>
    <row r="40" spans="1:10" ht="15.95" customHeight="1" x14ac:dyDescent="0.2">
      <c r="A40" s="17" t="s">
        <v>36</v>
      </c>
      <c r="B40" s="9">
        <f>VLOOKUP(A40,'Рейтинг I этап'!$B$6:$C$90,2,0)</f>
        <v>1</v>
      </c>
      <c r="C40" s="9">
        <f t="shared" si="4"/>
        <v>1</v>
      </c>
      <c r="D40" s="37">
        <f t="shared" si="5"/>
        <v>39</v>
      </c>
      <c r="E40" s="43">
        <f>'Оценка (Раздел 1)'!D40</f>
        <v>10</v>
      </c>
      <c r="F40" s="43">
        <f>'Оценка (Раздел 2)'!D40</f>
        <v>9</v>
      </c>
      <c r="G40" s="43">
        <f>'Оценка (Раздел 3)'!D40</f>
        <v>16</v>
      </c>
      <c r="H40" s="43">
        <f>'Оценка (Раздел 4)'!D40</f>
        <v>4</v>
      </c>
      <c r="J40" s="30"/>
    </row>
    <row r="41" spans="1:10" ht="15.95" customHeight="1" x14ac:dyDescent="0.2">
      <c r="A41" s="17" t="s">
        <v>37</v>
      </c>
      <c r="B41" s="9">
        <f>VLOOKUP(A41,'Рейтинг I этап'!$B$6:$C$90,2,0)</f>
        <v>22</v>
      </c>
      <c r="C41" s="9">
        <f t="shared" si="4"/>
        <v>4</v>
      </c>
      <c r="D41" s="37">
        <f t="shared" si="5"/>
        <v>22</v>
      </c>
      <c r="E41" s="43">
        <f>'Оценка (Раздел 1)'!D41</f>
        <v>12</v>
      </c>
      <c r="F41" s="43">
        <f>'Оценка (Раздел 2)'!D41</f>
        <v>3</v>
      </c>
      <c r="G41" s="43">
        <f>'Оценка (Раздел 3)'!D41</f>
        <v>7</v>
      </c>
      <c r="H41" s="43">
        <f>'Оценка (Раздел 4)'!D41</f>
        <v>0</v>
      </c>
      <c r="J41" s="30"/>
    </row>
    <row r="42" spans="1:10" ht="15.95" customHeight="1" x14ac:dyDescent="0.2">
      <c r="A42" s="17" t="s">
        <v>38</v>
      </c>
      <c r="B42" s="9" t="str">
        <f>VLOOKUP(A42,'Рейтинг I этап'!$B$6:$C$90,2,0)</f>
        <v>51-52</v>
      </c>
      <c r="C42" s="9">
        <f t="shared" si="4"/>
        <v>5</v>
      </c>
      <c r="D42" s="37">
        <f t="shared" si="5"/>
        <v>13.5</v>
      </c>
      <c r="E42" s="43">
        <f>'Оценка (Раздел 1)'!D42</f>
        <v>11</v>
      </c>
      <c r="F42" s="43">
        <f>'Оценка (Раздел 2)'!D42</f>
        <v>0</v>
      </c>
      <c r="G42" s="43">
        <f>'Оценка (Раздел 3)'!D42</f>
        <v>2.5</v>
      </c>
      <c r="H42" s="43">
        <f>'Оценка (Раздел 4)'!D42</f>
        <v>0</v>
      </c>
      <c r="J42" s="30"/>
    </row>
    <row r="43" spans="1:10" ht="15.95" customHeight="1" x14ac:dyDescent="0.2">
      <c r="A43" s="17" t="s">
        <v>39</v>
      </c>
      <c r="B43" s="9">
        <f>VLOOKUP(A43,'Рейтинг I этап'!$B$6:$C$90,2,0)</f>
        <v>67</v>
      </c>
      <c r="C43" s="9">
        <f t="shared" si="4"/>
        <v>6</v>
      </c>
      <c r="D43" s="37">
        <f t="shared" si="5"/>
        <v>10.5</v>
      </c>
      <c r="E43" s="43">
        <f>'Оценка (Раздел 1)'!D43</f>
        <v>8</v>
      </c>
      <c r="F43" s="43">
        <f>'Оценка (Раздел 2)'!D43</f>
        <v>1</v>
      </c>
      <c r="G43" s="43">
        <f>'Оценка (Раздел 3)'!D43</f>
        <v>1.5</v>
      </c>
      <c r="H43" s="43">
        <f>'Оценка (Раздел 4)'!D43</f>
        <v>0</v>
      </c>
      <c r="J43" s="30"/>
    </row>
    <row r="44" spans="1:10" ht="15.95" customHeight="1" x14ac:dyDescent="0.2">
      <c r="A44" s="14" t="s">
        <v>40</v>
      </c>
      <c r="B44" s="20"/>
      <c r="C44" s="15"/>
      <c r="D44" s="44"/>
      <c r="E44" s="38"/>
      <c r="F44" s="45"/>
      <c r="G44" s="38"/>
      <c r="H44" s="38"/>
      <c r="J44" s="30"/>
    </row>
    <row r="45" spans="1:10" ht="15.95" customHeight="1" x14ac:dyDescent="0.2">
      <c r="A45" s="17" t="s">
        <v>41</v>
      </c>
      <c r="B45" s="9" t="str">
        <f>VLOOKUP(A45,'Рейтинг I этап'!$B$6:$C$90,2,0)</f>
        <v>80-82</v>
      </c>
      <c r="C45" s="9">
        <f t="shared" ref="C45:C51" si="6">_xlfn.RANK.EQ(D45,$D$45:$D$51,0)</f>
        <v>6</v>
      </c>
      <c r="D45" s="37">
        <f t="shared" ref="D45:D51" si="7">SUM(E45:H45)</f>
        <v>7</v>
      </c>
      <c r="E45" s="43">
        <f>'Оценка (Раздел 1)'!D45</f>
        <v>4</v>
      </c>
      <c r="F45" s="43">
        <f>'Оценка (Раздел 2)'!D45</f>
        <v>0</v>
      </c>
      <c r="G45" s="43">
        <f>'Оценка (Раздел 3)'!D45</f>
        <v>3</v>
      </c>
      <c r="H45" s="43">
        <f>'Оценка (Раздел 4)'!D45</f>
        <v>0</v>
      </c>
      <c r="J45" s="30"/>
    </row>
    <row r="46" spans="1:10" ht="15.95" customHeight="1" x14ac:dyDescent="0.2">
      <c r="A46" s="17" t="s">
        <v>42</v>
      </c>
      <c r="B46" s="9">
        <f>VLOOKUP(A46,'Рейтинг I этап'!$B$6:$C$90,2,0)</f>
        <v>79</v>
      </c>
      <c r="C46" s="9">
        <f t="shared" si="6"/>
        <v>5</v>
      </c>
      <c r="D46" s="37">
        <f t="shared" si="7"/>
        <v>7.5</v>
      </c>
      <c r="E46" s="43">
        <f>'Оценка (Раздел 1)'!D46</f>
        <v>7</v>
      </c>
      <c r="F46" s="43">
        <f>'Оценка (Раздел 2)'!D46</f>
        <v>0</v>
      </c>
      <c r="G46" s="43">
        <f>'Оценка (Раздел 3)'!D46</f>
        <v>0</v>
      </c>
      <c r="H46" s="43">
        <f>'Оценка (Раздел 4)'!D46</f>
        <v>0.5</v>
      </c>
      <c r="J46" s="30"/>
    </row>
    <row r="47" spans="1:10" ht="15.95" customHeight="1" x14ac:dyDescent="0.2">
      <c r="A47" s="17" t="s">
        <v>43</v>
      </c>
      <c r="B47" s="9">
        <f>VLOOKUP(A47,'Рейтинг I этап'!$B$6:$C$90,2,0)</f>
        <v>83</v>
      </c>
      <c r="C47" s="9">
        <f t="shared" si="6"/>
        <v>7</v>
      </c>
      <c r="D47" s="37">
        <f t="shared" si="7"/>
        <v>5</v>
      </c>
      <c r="E47" s="43">
        <f>'Оценка (Раздел 1)'!D47</f>
        <v>5</v>
      </c>
      <c r="F47" s="43">
        <f>'Оценка (Раздел 2)'!D47</f>
        <v>0</v>
      </c>
      <c r="G47" s="43">
        <f>'Оценка (Раздел 3)'!D47</f>
        <v>0</v>
      </c>
      <c r="H47" s="43">
        <f>'Оценка (Раздел 4)'!D47</f>
        <v>0</v>
      </c>
      <c r="J47" s="30"/>
    </row>
    <row r="48" spans="1:10" ht="15.95" customHeight="1" x14ac:dyDescent="0.2">
      <c r="A48" s="17" t="s">
        <v>44</v>
      </c>
      <c r="B48" s="9" t="str">
        <f>VLOOKUP(A48,'Рейтинг I этап'!$B$6:$C$90,2,0)</f>
        <v>68-72</v>
      </c>
      <c r="C48" s="9">
        <f t="shared" si="6"/>
        <v>3</v>
      </c>
      <c r="D48" s="37">
        <f t="shared" si="7"/>
        <v>10</v>
      </c>
      <c r="E48" s="43">
        <f>'Оценка (Раздел 1)'!D48</f>
        <v>6</v>
      </c>
      <c r="F48" s="43">
        <f>'Оценка (Раздел 2)'!D48</f>
        <v>0</v>
      </c>
      <c r="G48" s="43">
        <f>'Оценка (Раздел 3)'!D48</f>
        <v>4</v>
      </c>
      <c r="H48" s="43">
        <f>'Оценка (Раздел 4)'!D48</f>
        <v>0</v>
      </c>
      <c r="J48" s="30"/>
    </row>
    <row r="49" spans="1:10" ht="15.95" customHeight="1" x14ac:dyDescent="0.2">
      <c r="A49" s="17" t="s">
        <v>93</v>
      </c>
      <c r="B49" s="9" t="str">
        <f>VLOOKUP(A49,'Рейтинг I этап'!$B$6:$C$90,2,0)</f>
        <v>61-66</v>
      </c>
      <c r="C49" s="9">
        <f t="shared" si="6"/>
        <v>2</v>
      </c>
      <c r="D49" s="37">
        <f t="shared" si="7"/>
        <v>11</v>
      </c>
      <c r="E49" s="43">
        <f>'Оценка (Раздел 1)'!D49</f>
        <v>9</v>
      </c>
      <c r="F49" s="43">
        <f>'Оценка (Раздел 2)'!D49</f>
        <v>0</v>
      </c>
      <c r="G49" s="43">
        <f>'Оценка (Раздел 3)'!D49</f>
        <v>2</v>
      </c>
      <c r="H49" s="43">
        <f>'Оценка (Раздел 4)'!D49</f>
        <v>0</v>
      </c>
      <c r="J49" s="30"/>
    </row>
    <row r="50" spans="1:10" ht="15.95" customHeight="1" x14ac:dyDescent="0.2">
      <c r="A50" s="17" t="s">
        <v>45</v>
      </c>
      <c r="B50" s="9" t="str">
        <f>VLOOKUP(A50,'Рейтинг I этап'!$B$6:$C$90,2,0)</f>
        <v>76-78</v>
      </c>
      <c r="C50" s="9">
        <f t="shared" si="6"/>
        <v>4</v>
      </c>
      <c r="D50" s="37">
        <f t="shared" si="7"/>
        <v>8</v>
      </c>
      <c r="E50" s="43">
        <f>'Оценка (Раздел 1)'!D50</f>
        <v>8</v>
      </c>
      <c r="F50" s="43">
        <f>'Оценка (Раздел 2)'!D50</f>
        <v>0</v>
      </c>
      <c r="G50" s="43">
        <f>'Оценка (Раздел 3)'!D50</f>
        <v>0</v>
      </c>
      <c r="H50" s="43">
        <f>'Оценка (Раздел 4)'!D50</f>
        <v>0</v>
      </c>
      <c r="J50" s="30"/>
    </row>
    <row r="51" spans="1:10" ht="15.95" customHeight="1" x14ac:dyDescent="0.2">
      <c r="A51" s="17" t="s">
        <v>46</v>
      </c>
      <c r="B51" s="9" t="str">
        <f>VLOOKUP(A51,'Рейтинг I этап'!$B$6:$C$90,2,0)</f>
        <v>27-31</v>
      </c>
      <c r="C51" s="9">
        <f t="shared" si="6"/>
        <v>1</v>
      </c>
      <c r="D51" s="37">
        <f t="shared" si="7"/>
        <v>20</v>
      </c>
      <c r="E51" s="43">
        <f>'Оценка (Раздел 1)'!D51</f>
        <v>5</v>
      </c>
      <c r="F51" s="43">
        <f>'Оценка (Раздел 2)'!D51</f>
        <v>6</v>
      </c>
      <c r="G51" s="43">
        <f>'Оценка (Раздел 3)'!D51</f>
        <v>6</v>
      </c>
      <c r="H51" s="43">
        <f>'Оценка (Раздел 4)'!D51</f>
        <v>3</v>
      </c>
      <c r="J51" s="30"/>
    </row>
    <row r="52" spans="1:10" ht="15.95" customHeight="1" x14ac:dyDescent="0.2">
      <c r="A52" s="14" t="s">
        <v>47</v>
      </c>
      <c r="B52" s="20"/>
      <c r="C52" s="15"/>
      <c r="D52" s="44"/>
      <c r="E52" s="38"/>
      <c r="F52" s="45"/>
      <c r="G52" s="38"/>
      <c r="H52" s="38"/>
      <c r="J52" s="30"/>
    </row>
    <row r="53" spans="1:10" ht="15.95" customHeight="1" x14ac:dyDescent="0.2">
      <c r="A53" s="17" t="s">
        <v>48</v>
      </c>
      <c r="B53" s="9">
        <f>VLOOKUP(A53,'Рейтинг I этап'!$B$6:$C$90,2,0)</f>
        <v>8</v>
      </c>
      <c r="C53" s="9">
        <f t="shared" ref="C53:C66" si="8">_xlfn.RANK.EQ(D53,$D$53:$D$66,0)</f>
        <v>2</v>
      </c>
      <c r="D53" s="37">
        <f t="shared" ref="D53:D66" si="9">SUM(E53:H53)</f>
        <v>28.5</v>
      </c>
      <c r="E53" s="43">
        <f>'Оценка (Раздел 1)'!D53</f>
        <v>10</v>
      </c>
      <c r="F53" s="43">
        <f>'Оценка (Раздел 2)'!D53</f>
        <v>3</v>
      </c>
      <c r="G53" s="43">
        <f>'Оценка (Раздел 3)'!D53</f>
        <v>15.5</v>
      </c>
      <c r="H53" s="43">
        <f>'Оценка (Раздел 4)'!D53</f>
        <v>0</v>
      </c>
      <c r="J53" s="30"/>
    </row>
    <row r="54" spans="1:10" ht="15.95" customHeight="1" x14ac:dyDescent="0.2">
      <c r="A54" s="17" t="s">
        <v>49</v>
      </c>
      <c r="B54" s="9" t="str">
        <f>VLOOKUP(A54,'Рейтинг I этап'!$B$6:$C$90,2,0)</f>
        <v>23-26</v>
      </c>
      <c r="C54" s="9">
        <f t="shared" si="8"/>
        <v>6</v>
      </c>
      <c r="D54" s="37">
        <f t="shared" si="9"/>
        <v>21</v>
      </c>
      <c r="E54" s="43">
        <f>'Оценка (Раздел 1)'!D54</f>
        <v>7.5</v>
      </c>
      <c r="F54" s="43">
        <f>'Оценка (Раздел 2)'!D54</f>
        <v>9</v>
      </c>
      <c r="G54" s="43">
        <f>'Оценка (Раздел 3)'!D54</f>
        <v>4.5</v>
      </c>
      <c r="H54" s="43">
        <f>'Оценка (Раздел 4)'!D54</f>
        <v>0</v>
      </c>
      <c r="J54" s="30"/>
    </row>
    <row r="55" spans="1:10" ht="15.95" customHeight="1" x14ac:dyDescent="0.2">
      <c r="A55" s="17" t="s">
        <v>50</v>
      </c>
      <c r="B55" s="9" t="str">
        <f>VLOOKUP(A55,'Рейтинг I этап'!$B$6:$C$90,2,0)</f>
        <v>61-66</v>
      </c>
      <c r="C55" s="46" t="s">
        <v>170</v>
      </c>
      <c r="D55" s="37">
        <f t="shared" si="9"/>
        <v>11</v>
      </c>
      <c r="E55" s="43">
        <f>'Оценка (Раздел 1)'!D55</f>
        <v>8</v>
      </c>
      <c r="F55" s="43">
        <f>'Оценка (Раздел 2)'!D55</f>
        <v>0</v>
      </c>
      <c r="G55" s="43">
        <f>'Оценка (Раздел 3)'!D55</f>
        <v>3</v>
      </c>
      <c r="H55" s="43">
        <f>'Оценка (Раздел 4)'!D55</f>
        <v>0</v>
      </c>
      <c r="J55" s="30"/>
    </row>
    <row r="56" spans="1:10" ht="15.95" customHeight="1" x14ac:dyDescent="0.2">
      <c r="A56" s="17" t="s">
        <v>51</v>
      </c>
      <c r="B56" s="9" t="str">
        <f>VLOOKUP(A56,'Рейтинг I этап'!$B$6:$C$90,2,0)</f>
        <v>80-82</v>
      </c>
      <c r="C56" s="9">
        <f t="shared" si="8"/>
        <v>14</v>
      </c>
      <c r="D56" s="37">
        <f t="shared" si="9"/>
        <v>7</v>
      </c>
      <c r="E56" s="43">
        <f>'Оценка (Раздел 1)'!D56</f>
        <v>7</v>
      </c>
      <c r="F56" s="43">
        <f>'Оценка (Раздел 2)'!D56</f>
        <v>0</v>
      </c>
      <c r="G56" s="43">
        <f>'Оценка (Раздел 3)'!D56</f>
        <v>0</v>
      </c>
      <c r="H56" s="43">
        <f>'Оценка (Раздел 4)'!D56</f>
        <v>0</v>
      </c>
      <c r="J56" s="30"/>
    </row>
    <row r="57" spans="1:10" ht="15.95" customHeight="1" x14ac:dyDescent="0.2">
      <c r="A57" s="17" t="s">
        <v>52</v>
      </c>
      <c r="B57" s="9" t="str">
        <f>VLOOKUP(A57,'Рейтинг I этап'!$B$6:$C$90,2,0)</f>
        <v>15-17</v>
      </c>
      <c r="C57" s="9">
        <f t="shared" si="8"/>
        <v>5</v>
      </c>
      <c r="D57" s="37">
        <f t="shared" si="9"/>
        <v>25</v>
      </c>
      <c r="E57" s="43">
        <f>'Оценка (Раздел 1)'!D57</f>
        <v>9</v>
      </c>
      <c r="F57" s="43">
        <f>'Оценка (Раздел 2)'!D57</f>
        <v>0</v>
      </c>
      <c r="G57" s="43">
        <f>'Оценка (Раздел 3)'!D57</f>
        <v>13</v>
      </c>
      <c r="H57" s="43">
        <f>'Оценка (Раздел 4)'!D57</f>
        <v>3</v>
      </c>
      <c r="J57" s="30"/>
    </row>
    <row r="58" spans="1:10" ht="15.95" customHeight="1" x14ac:dyDescent="0.2">
      <c r="A58" s="17" t="s">
        <v>53</v>
      </c>
      <c r="B58" s="9" t="str">
        <f>VLOOKUP(A58,'Рейтинг I этап'!$B$6:$C$90,2,0)</f>
        <v>27-31</v>
      </c>
      <c r="C58" s="46" t="s">
        <v>171</v>
      </c>
      <c r="D58" s="37">
        <f t="shared" si="9"/>
        <v>20</v>
      </c>
      <c r="E58" s="43">
        <f>'Оценка (Раздел 1)'!D58</f>
        <v>8</v>
      </c>
      <c r="F58" s="43">
        <f>'Оценка (Раздел 2)'!D58</f>
        <v>9</v>
      </c>
      <c r="G58" s="43">
        <f>'Оценка (Раздел 3)'!D58</f>
        <v>2</v>
      </c>
      <c r="H58" s="43">
        <f>'Оценка (Раздел 4)'!D58</f>
        <v>1</v>
      </c>
      <c r="J58" s="30"/>
    </row>
    <row r="59" spans="1:10" s="31" customFormat="1" ht="15.95" customHeight="1" x14ac:dyDescent="0.2">
      <c r="A59" s="41" t="s">
        <v>54</v>
      </c>
      <c r="B59" s="9" t="str">
        <f>VLOOKUP(A59,'Рейтинг I этап'!$B$6:$C$90,2,0)</f>
        <v>36-39</v>
      </c>
      <c r="C59" s="27">
        <f t="shared" si="8"/>
        <v>10</v>
      </c>
      <c r="D59" s="42">
        <f t="shared" si="9"/>
        <v>17</v>
      </c>
      <c r="E59" s="43">
        <f>'Оценка (Раздел 1)'!D59</f>
        <v>6</v>
      </c>
      <c r="F59" s="43">
        <f>'Оценка (Раздел 2)'!D59</f>
        <v>0</v>
      </c>
      <c r="G59" s="43">
        <f>'Оценка (Раздел 3)'!D59</f>
        <v>10</v>
      </c>
      <c r="H59" s="43">
        <f>'Оценка (Раздел 4)'!D59</f>
        <v>1</v>
      </c>
      <c r="J59" s="30"/>
    </row>
    <row r="60" spans="1:10" s="31" customFormat="1" ht="15.95" customHeight="1" x14ac:dyDescent="0.2">
      <c r="A60" s="41" t="s">
        <v>55</v>
      </c>
      <c r="B60" s="9" t="str">
        <f>VLOOKUP(A60,'Рейтинг I этап'!$B$6:$C$90,2,0)</f>
        <v>12-14</v>
      </c>
      <c r="C60" s="27">
        <f t="shared" si="8"/>
        <v>4</v>
      </c>
      <c r="D60" s="42">
        <f t="shared" si="9"/>
        <v>26</v>
      </c>
      <c r="E60" s="43">
        <f>'Оценка (Раздел 1)'!D60</f>
        <v>10</v>
      </c>
      <c r="F60" s="43">
        <f>'Оценка (Раздел 2)'!D60</f>
        <v>8</v>
      </c>
      <c r="G60" s="43">
        <f>'Оценка (Раздел 3)'!D60</f>
        <v>8</v>
      </c>
      <c r="H60" s="43">
        <f>'Оценка (Раздел 4)'!D60</f>
        <v>0</v>
      </c>
      <c r="J60" s="30"/>
    </row>
    <row r="61" spans="1:10" s="31" customFormat="1" ht="15.95" customHeight="1" x14ac:dyDescent="0.2">
      <c r="A61" s="41" t="s">
        <v>56</v>
      </c>
      <c r="B61" s="9" t="str">
        <f>VLOOKUP(A61,'Рейтинг I этап'!$B$6:$C$90,2,0)</f>
        <v>61-66</v>
      </c>
      <c r="C61" s="46" t="s">
        <v>170</v>
      </c>
      <c r="D61" s="42">
        <f t="shared" si="9"/>
        <v>11</v>
      </c>
      <c r="E61" s="43">
        <f>'Оценка (Раздел 1)'!D61</f>
        <v>4.5</v>
      </c>
      <c r="F61" s="43">
        <f>'Оценка (Раздел 2)'!D61</f>
        <v>1</v>
      </c>
      <c r="G61" s="43">
        <f>'Оценка (Раздел 3)'!D61</f>
        <v>5.5</v>
      </c>
      <c r="H61" s="43">
        <f>'Оценка (Раздел 4)'!D61</f>
        <v>0</v>
      </c>
      <c r="J61" s="30"/>
    </row>
    <row r="62" spans="1:10" s="31" customFormat="1" ht="15.95" customHeight="1" x14ac:dyDescent="0.2">
      <c r="A62" s="41" t="s">
        <v>57</v>
      </c>
      <c r="B62" s="9">
        <f>VLOOKUP(A62,'Рейтинг I этап'!$B$6:$C$90,2,0)</f>
        <v>7</v>
      </c>
      <c r="C62" s="27">
        <f t="shared" si="8"/>
        <v>1</v>
      </c>
      <c r="D62" s="42">
        <f t="shared" si="9"/>
        <v>32</v>
      </c>
      <c r="E62" s="43">
        <f>'Оценка (Раздел 1)'!D62</f>
        <v>12</v>
      </c>
      <c r="F62" s="43">
        <f>'Оценка (Раздел 2)'!D62</f>
        <v>1</v>
      </c>
      <c r="G62" s="43">
        <f>'Оценка (Раздел 3)'!D62</f>
        <v>13</v>
      </c>
      <c r="H62" s="43">
        <f>'Оценка (Раздел 4)'!D62</f>
        <v>6</v>
      </c>
      <c r="J62" s="30"/>
    </row>
    <row r="63" spans="1:10" s="31" customFormat="1" ht="15.95" customHeight="1" x14ac:dyDescent="0.2">
      <c r="A63" s="41" t="s">
        <v>58</v>
      </c>
      <c r="B63" s="9" t="str">
        <f>VLOOKUP(A63,'Рейтинг I этап'!$B$6:$C$90,2,0)</f>
        <v>27-31</v>
      </c>
      <c r="C63" s="46" t="s">
        <v>171</v>
      </c>
      <c r="D63" s="42">
        <f t="shared" si="9"/>
        <v>20</v>
      </c>
      <c r="E63" s="43">
        <f>'Оценка (Раздел 1)'!D63</f>
        <v>8</v>
      </c>
      <c r="F63" s="43">
        <f>'Оценка (Раздел 2)'!D63</f>
        <v>4</v>
      </c>
      <c r="G63" s="43">
        <f>'Оценка (Раздел 3)'!D63</f>
        <v>7</v>
      </c>
      <c r="H63" s="43">
        <f>'Оценка (Раздел 4)'!D63</f>
        <v>1</v>
      </c>
      <c r="J63" s="30"/>
    </row>
    <row r="64" spans="1:10" s="31" customFormat="1" ht="15.95" customHeight="1" x14ac:dyDescent="0.2">
      <c r="A64" s="41" t="s">
        <v>59</v>
      </c>
      <c r="B64" s="9" t="str">
        <f>VLOOKUP(A64,'Рейтинг I этап'!$B$6:$C$90,2,0)</f>
        <v>76-78</v>
      </c>
      <c r="C64" s="27">
        <f t="shared" si="8"/>
        <v>13</v>
      </c>
      <c r="D64" s="42">
        <f t="shared" si="9"/>
        <v>8</v>
      </c>
      <c r="E64" s="43">
        <f>'Оценка (Раздел 1)'!D64</f>
        <v>4</v>
      </c>
      <c r="F64" s="43">
        <f>'Оценка (Раздел 2)'!D64</f>
        <v>2</v>
      </c>
      <c r="G64" s="43">
        <f>'Оценка (Раздел 3)'!D64</f>
        <v>2</v>
      </c>
      <c r="H64" s="43">
        <f>'Оценка (Раздел 4)'!D64</f>
        <v>0</v>
      </c>
      <c r="J64" s="30"/>
    </row>
    <row r="65" spans="1:10" s="31" customFormat="1" ht="15.95" customHeight="1" x14ac:dyDescent="0.2">
      <c r="A65" s="41" t="s">
        <v>60</v>
      </c>
      <c r="B65" s="9" t="str">
        <f>VLOOKUP(A65,'Рейтинг I этап'!$B$6:$C$90,2,0)</f>
        <v>27-31</v>
      </c>
      <c r="C65" s="46" t="s">
        <v>171</v>
      </c>
      <c r="D65" s="42">
        <f t="shared" si="9"/>
        <v>20</v>
      </c>
      <c r="E65" s="43">
        <f>'Оценка (Раздел 1)'!D65</f>
        <v>5</v>
      </c>
      <c r="F65" s="43">
        <f>'Оценка (Раздел 2)'!D65</f>
        <v>3</v>
      </c>
      <c r="G65" s="43">
        <f>'Оценка (Раздел 3)'!D65</f>
        <v>12</v>
      </c>
      <c r="H65" s="43">
        <f>'Оценка (Раздел 4)'!D65</f>
        <v>0</v>
      </c>
      <c r="J65" s="30"/>
    </row>
    <row r="66" spans="1:10" ht="15.95" customHeight="1" x14ac:dyDescent="0.2">
      <c r="A66" s="17" t="s">
        <v>61</v>
      </c>
      <c r="B66" s="9" t="str">
        <f>VLOOKUP(A66,'Рейтинг I этап'!$B$6:$C$90,2,0)</f>
        <v>10-11</v>
      </c>
      <c r="C66" s="9">
        <f t="shared" si="8"/>
        <v>3</v>
      </c>
      <c r="D66" s="37">
        <f t="shared" si="9"/>
        <v>27</v>
      </c>
      <c r="E66" s="43">
        <f>'Оценка (Раздел 1)'!D66</f>
        <v>8</v>
      </c>
      <c r="F66" s="43">
        <f>'Оценка (Раздел 2)'!D66</f>
        <v>5</v>
      </c>
      <c r="G66" s="43">
        <f>'Оценка (Раздел 3)'!D66</f>
        <v>11</v>
      </c>
      <c r="H66" s="43">
        <f>'Оценка (Раздел 4)'!D66</f>
        <v>3</v>
      </c>
      <c r="J66" s="30"/>
    </row>
    <row r="67" spans="1:10" ht="15.95" customHeight="1" x14ac:dyDescent="0.2">
      <c r="A67" s="14" t="s">
        <v>62</v>
      </c>
      <c r="B67" s="20"/>
      <c r="C67" s="15"/>
      <c r="D67" s="44"/>
      <c r="E67" s="38"/>
      <c r="F67" s="45"/>
      <c r="G67" s="38"/>
      <c r="H67" s="38"/>
      <c r="J67" s="30"/>
    </row>
    <row r="68" spans="1:10" ht="15.95" customHeight="1" x14ac:dyDescent="0.2">
      <c r="A68" s="17" t="s">
        <v>63</v>
      </c>
      <c r="B68" s="9" t="str">
        <f>VLOOKUP(A68,'Рейтинг I этап'!$B$6:$C$90,2,0)</f>
        <v>57-60</v>
      </c>
      <c r="C68" s="9">
        <f t="shared" ref="C68:C73" si="10">_xlfn.RANK.EQ(D68,$D$68:$D$73,0)</f>
        <v>5</v>
      </c>
      <c r="D68" s="37">
        <f t="shared" ref="D68:D73" si="11">SUM(E68:H68)</f>
        <v>12</v>
      </c>
      <c r="E68" s="43">
        <f>'Оценка (Раздел 1)'!D68</f>
        <v>8</v>
      </c>
      <c r="F68" s="43">
        <f>'Оценка (Раздел 2)'!D68</f>
        <v>1</v>
      </c>
      <c r="G68" s="43">
        <f>'Оценка (Раздел 3)'!D68</f>
        <v>3</v>
      </c>
      <c r="H68" s="43">
        <f>'Оценка (Раздел 4)'!D68</f>
        <v>0</v>
      </c>
      <c r="J68" s="30"/>
    </row>
    <row r="69" spans="1:10" ht="15.95" customHeight="1" x14ac:dyDescent="0.2">
      <c r="A69" s="17" t="s">
        <v>64</v>
      </c>
      <c r="B69" s="9" t="str">
        <f>VLOOKUP(A69,'Рейтинг I этап'!$B$6:$C$90,2,0)</f>
        <v>43-48</v>
      </c>
      <c r="C69" s="9">
        <f t="shared" si="10"/>
        <v>3</v>
      </c>
      <c r="D69" s="37">
        <f t="shared" si="11"/>
        <v>15</v>
      </c>
      <c r="E69" s="43">
        <f>'Оценка (Раздел 1)'!D69</f>
        <v>8</v>
      </c>
      <c r="F69" s="43">
        <f>'Оценка (Раздел 2)'!D69</f>
        <v>1</v>
      </c>
      <c r="G69" s="43">
        <f>'Оценка (Раздел 3)'!D69</f>
        <v>6</v>
      </c>
      <c r="H69" s="43">
        <f>'Оценка (Раздел 4)'!D69</f>
        <v>0</v>
      </c>
      <c r="J69" s="30"/>
    </row>
    <row r="70" spans="1:10" ht="15.95" customHeight="1" x14ac:dyDescent="0.2">
      <c r="A70" s="17" t="s">
        <v>65</v>
      </c>
      <c r="B70" s="9" t="str">
        <f>VLOOKUP(A70,'Рейтинг I этап'!$B$6:$C$90,2,0)</f>
        <v>49-50</v>
      </c>
      <c r="C70" s="9">
        <f t="shared" si="10"/>
        <v>4</v>
      </c>
      <c r="D70" s="37">
        <f t="shared" si="11"/>
        <v>14</v>
      </c>
      <c r="E70" s="43">
        <f>'Оценка (Раздел 1)'!D70</f>
        <v>8</v>
      </c>
      <c r="F70" s="43">
        <f>'Оценка (Раздел 2)'!D70</f>
        <v>1</v>
      </c>
      <c r="G70" s="43">
        <f>'Оценка (Раздел 3)'!D70</f>
        <v>5</v>
      </c>
      <c r="H70" s="43">
        <f>'Оценка (Раздел 4)'!D70</f>
        <v>0</v>
      </c>
      <c r="J70" s="30"/>
    </row>
    <row r="71" spans="1:10" ht="15.95" customHeight="1" x14ac:dyDescent="0.2">
      <c r="A71" s="17" t="s">
        <v>66</v>
      </c>
      <c r="B71" s="9" t="str">
        <f>VLOOKUP(A71,'Рейтинг I этап'!$B$6:$C$90,2,0)</f>
        <v>61-66</v>
      </c>
      <c r="C71" s="9">
        <f t="shared" si="10"/>
        <v>6</v>
      </c>
      <c r="D71" s="37">
        <f t="shared" si="11"/>
        <v>11</v>
      </c>
      <c r="E71" s="43">
        <f>'Оценка (Раздел 1)'!D71</f>
        <v>5</v>
      </c>
      <c r="F71" s="43">
        <f>'Оценка (Раздел 2)'!D71</f>
        <v>0</v>
      </c>
      <c r="G71" s="43">
        <f>'Оценка (Раздел 3)'!D71</f>
        <v>5</v>
      </c>
      <c r="H71" s="43">
        <f>'Оценка (Раздел 4)'!D71</f>
        <v>1</v>
      </c>
      <c r="J71" s="30"/>
    </row>
    <row r="72" spans="1:10" ht="15.95" customHeight="1" x14ac:dyDescent="0.2">
      <c r="A72" s="17" t="s">
        <v>67</v>
      </c>
      <c r="B72" s="9">
        <f>VLOOKUP(A72,'Рейтинг I этап'!$B$6:$C$90,2,0)</f>
        <v>2</v>
      </c>
      <c r="C72" s="9">
        <f t="shared" si="10"/>
        <v>1</v>
      </c>
      <c r="D72" s="37">
        <f t="shared" si="11"/>
        <v>36</v>
      </c>
      <c r="E72" s="43">
        <f>'Оценка (Раздел 1)'!D72</f>
        <v>10</v>
      </c>
      <c r="F72" s="43">
        <f>'Оценка (Раздел 2)'!D72</f>
        <v>9</v>
      </c>
      <c r="G72" s="43">
        <f>'Оценка (Раздел 3)'!D72</f>
        <v>16</v>
      </c>
      <c r="H72" s="43">
        <f>'Оценка (Раздел 4)'!D72</f>
        <v>1</v>
      </c>
      <c r="J72" s="30"/>
    </row>
    <row r="73" spans="1:10" ht="15.95" customHeight="1" x14ac:dyDescent="0.2">
      <c r="A73" s="17" t="s">
        <v>68</v>
      </c>
      <c r="B73" s="9" t="str">
        <f>VLOOKUP(A73,'Рейтинг I этап'!$B$6:$C$90,2,0)</f>
        <v>36-39</v>
      </c>
      <c r="C73" s="9">
        <f t="shared" si="10"/>
        <v>2</v>
      </c>
      <c r="D73" s="37">
        <f t="shared" si="11"/>
        <v>17</v>
      </c>
      <c r="E73" s="43">
        <f>'Оценка (Раздел 1)'!D73</f>
        <v>9</v>
      </c>
      <c r="F73" s="43">
        <f>'Оценка (Раздел 2)'!D73</f>
        <v>5</v>
      </c>
      <c r="G73" s="43">
        <f>'Оценка (Раздел 3)'!D73</f>
        <v>3</v>
      </c>
      <c r="H73" s="43">
        <f>'Оценка (Раздел 4)'!D73</f>
        <v>0</v>
      </c>
      <c r="J73" s="30"/>
    </row>
    <row r="74" spans="1:10" ht="15.95" customHeight="1" x14ac:dyDescent="0.2">
      <c r="A74" s="14" t="s">
        <v>69</v>
      </c>
      <c r="B74" s="20"/>
      <c r="C74" s="15"/>
      <c r="D74" s="44"/>
      <c r="E74" s="38"/>
      <c r="F74" s="45"/>
      <c r="G74" s="38"/>
      <c r="H74" s="38"/>
      <c r="J74" s="30"/>
    </row>
    <row r="75" spans="1:10" ht="15.95" customHeight="1" x14ac:dyDescent="0.2">
      <c r="A75" s="17" t="s">
        <v>70</v>
      </c>
      <c r="B75" s="9" t="str">
        <f>VLOOKUP(A75,'Рейтинг I этап'!$B$6:$C$90,2,0)</f>
        <v>68-72</v>
      </c>
      <c r="C75" s="46" t="s">
        <v>169</v>
      </c>
      <c r="D75" s="37">
        <f t="shared" ref="D75:D86" si="12">SUM(E75:H75)</f>
        <v>10</v>
      </c>
      <c r="E75" s="43">
        <f>'Оценка (Раздел 1)'!D75</f>
        <v>4</v>
      </c>
      <c r="F75" s="43">
        <f>'Оценка (Раздел 2)'!D75</f>
        <v>5</v>
      </c>
      <c r="G75" s="43">
        <f>'Оценка (Раздел 3)'!D75</f>
        <v>0</v>
      </c>
      <c r="H75" s="43">
        <f>'Оценка (Раздел 4)'!D75</f>
        <v>1</v>
      </c>
      <c r="J75" s="30"/>
    </row>
    <row r="76" spans="1:10" ht="15.95" customHeight="1" x14ac:dyDescent="0.2">
      <c r="A76" s="17" t="s">
        <v>71</v>
      </c>
      <c r="B76" s="9" t="str">
        <f>VLOOKUP(A76,'Рейтинг I этап'!$B$6:$C$90,2,0)</f>
        <v>51-52</v>
      </c>
      <c r="C76" s="9">
        <f t="shared" ref="C76:C86" si="13">_xlfn.RANK.EQ(D76,$D$75:$D$86,0)</f>
        <v>6</v>
      </c>
      <c r="D76" s="37">
        <f t="shared" si="12"/>
        <v>13.5</v>
      </c>
      <c r="E76" s="43">
        <f>'Оценка (Раздел 1)'!D76</f>
        <v>9</v>
      </c>
      <c r="F76" s="43">
        <f>'Оценка (Раздел 2)'!D76</f>
        <v>0</v>
      </c>
      <c r="G76" s="43">
        <f>'Оценка (Раздел 3)'!D76</f>
        <v>4</v>
      </c>
      <c r="H76" s="43">
        <f>'Оценка (Раздел 4)'!D76</f>
        <v>0.5</v>
      </c>
      <c r="J76" s="30"/>
    </row>
    <row r="77" spans="1:10" ht="15.95" customHeight="1" x14ac:dyDescent="0.2">
      <c r="A77" s="17" t="s">
        <v>72</v>
      </c>
      <c r="B77" s="9" t="str">
        <f>VLOOKUP(A77,'Рейтинг I этап'!$B$6:$C$90,2,0)</f>
        <v>68-72</v>
      </c>
      <c r="C77" s="46" t="s">
        <v>169</v>
      </c>
      <c r="D77" s="37">
        <f t="shared" si="12"/>
        <v>10</v>
      </c>
      <c r="E77" s="43">
        <f>'Оценка (Раздел 1)'!D77</f>
        <v>9</v>
      </c>
      <c r="F77" s="43">
        <f>'Оценка (Раздел 2)'!D77</f>
        <v>1</v>
      </c>
      <c r="G77" s="43">
        <f>'Оценка (Раздел 3)'!D77</f>
        <v>0</v>
      </c>
      <c r="H77" s="43">
        <f>'Оценка (Раздел 4)'!D77</f>
        <v>0</v>
      </c>
      <c r="J77" s="30"/>
    </row>
    <row r="78" spans="1:10" ht="15.95" customHeight="1" x14ac:dyDescent="0.2">
      <c r="A78" s="17" t="s">
        <v>73</v>
      </c>
      <c r="B78" s="9" t="str">
        <f>VLOOKUP(A78,'Рейтинг I этап'!$B$6:$C$90,2,0)</f>
        <v>73-74</v>
      </c>
      <c r="C78" s="9">
        <f t="shared" si="13"/>
        <v>10</v>
      </c>
      <c r="D78" s="37">
        <f t="shared" si="12"/>
        <v>9</v>
      </c>
      <c r="E78" s="43">
        <f>'Оценка (Раздел 1)'!D78</f>
        <v>7</v>
      </c>
      <c r="F78" s="43">
        <f>'Оценка (Раздел 2)'!D78</f>
        <v>0</v>
      </c>
      <c r="G78" s="43">
        <f>'Оценка (Раздел 3)'!D78</f>
        <v>2</v>
      </c>
      <c r="H78" s="43">
        <f>'Оценка (Раздел 4)'!D78</f>
        <v>0</v>
      </c>
      <c r="J78" s="30"/>
    </row>
    <row r="79" spans="1:10" ht="15.95" customHeight="1" x14ac:dyDescent="0.2">
      <c r="A79" s="17" t="s">
        <v>74</v>
      </c>
      <c r="B79" s="9" t="str">
        <f>VLOOKUP(A79,'Рейтинг I этап'!$B$6:$C$90,2,0)</f>
        <v>15-17</v>
      </c>
      <c r="C79" s="9">
        <f t="shared" si="13"/>
        <v>4</v>
      </c>
      <c r="D79" s="37">
        <f t="shared" si="12"/>
        <v>25</v>
      </c>
      <c r="E79" s="43">
        <f>'Оценка (Раздел 1)'!D79</f>
        <v>6</v>
      </c>
      <c r="F79" s="43">
        <f>'Оценка (Раздел 2)'!D79</f>
        <v>8</v>
      </c>
      <c r="G79" s="43">
        <f>'Оценка (Раздел 3)'!D79</f>
        <v>7</v>
      </c>
      <c r="H79" s="43">
        <f>'Оценка (Раздел 4)'!D79</f>
        <v>4</v>
      </c>
      <c r="J79" s="30"/>
    </row>
    <row r="80" spans="1:10" ht="15.95" customHeight="1" x14ac:dyDescent="0.2">
      <c r="A80" s="17" t="s">
        <v>75</v>
      </c>
      <c r="B80" s="9" t="str">
        <f>VLOOKUP(A80,'Рейтинг I этап'!$B$6:$C$90,2,0)</f>
        <v>84-85</v>
      </c>
      <c r="C80" s="9">
        <f t="shared" si="13"/>
        <v>12</v>
      </c>
      <c r="D80" s="37">
        <f t="shared" si="12"/>
        <v>3</v>
      </c>
      <c r="E80" s="43">
        <f>'Оценка (Раздел 1)'!D80</f>
        <v>3</v>
      </c>
      <c r="F80" s="43">
        <f>'Оценка (Раздел 2)'!D80</f>
        <v>0</v>
      </c>
      <c r="G80" s="43">
        <f>'Оценка (Раздел 3)'!D80</f>
        <v>0</v>
      </c>
      <c r="H80" s="43">
        <f>'Оценка (Раздел 4)'!D80</f>
        <v>0</v>
      </c>
      <c r="J80" s="30"/>
    </row>
    <row r="81" spans="1:10" ht="15.95" customHeight="1" x14ac:dyDescent="0.2">
      <c r="A81" s="17" t="s">
        <v>76</v>
      </c>
      <c r="B81" s="9">
        <f>VLOOKUP(A81,'Рейтинг I этап'!$B$6:$C$90,2,0)</f>
        <v>3</v>
      </c>
      <c r="C81" s="9">
        <f t="shared" si="13"/>
        <v>1</v>
      </c>
      <c r="D81" s="37">
        <f t="shared" si="12"/>
        <v>35</v>
      </c>
      <c r="E81" s="43">
        <f>'Оценка (Раздел 1)'!D81</f>
        <v>13</v>
      </c>
      <c r="F81" s="43">
        <f>'Оценка (Раздел 2)'!D81</f>
        <v>4</v>
      </c>
      <c r="G81" s="43">
        <f>'Оценка (Раздел 3)'!D81</f>
        <v>16</v>
      </c>
      <c r="H81" s="43">
        <f>'Оценка (Раздел 4)'!D81</f>
        <v>2</v>
      </c>
      <c r="J81" s="30"/>
    </row>
    <row r="82" spans="1:10" ht="15.95" customHeight="1" x14ac:dyDescent="0.2">
      <c r="A82" s="17" t="s">
        <v>77</v>
      </c>
      <c r="B82" s="9" t="str">
        <f>VLOOKUP(A82,'Рейтинг I этап'!$B$6:$C$90,2,0)</f>
        <v>12-14</v>
      </c>
      <c r="C82" s="9">
        <f t="shared" si="13"/>
        <v>3</v>
      </c>
      <c r="D82" s="37">
        <f t="shared" si="12"/>
        <v>26</v>
      </c>
      <c r="E82" s="43">
        <f>'Оценка (Раздел 1)'!D82</f>
        <v>11</v>
      </c>
      <c r="F82" s="43">
        <f>'Оценка (Раздел 2)'!D82</f>
        <v>3</v>
      </c>
      <c r="G82" s="43">
        <f>'Оценка (Раздел 3)'!D82</f>
        <v>12</v>
      </c>
      <c r="H82" s="43">
        <f>'Оценка (Раздел 4)'!D82</f>
        <v>0</v>
      </c>
      <c r="J82" s="30"/>
    </row>
    <row r="83" spans="1:10" ht="15.95" customHeight="1" x14ac:dyDescent="0.2">
      <c r="A83" s="17" t="s">
        <v>78</v>
      </c>
      <c r="B83" s="9" t="str">
        <f>VLOOKUP(A83,'Рейтинг I этап'!$B$6:$C$90,2,0)</f>
        <v>76-78</v>
      </c>
      <c r="C83" s="9">
        <f t="shared" si="13"/>
        <v>11</v>
      </c>
      <c r="D83" s="37">
        <f t="shared" si="12"/>
        <v>8</v>
      </c>
      <c r="E83" s="43">
        <f>'Оценка (Раздел 1)'!D83</f>
        <v>6</v>
      </c>
      <c r="F83" s="43">
        <f>'Оценка (Раздел 2)'!D83</f>
        <v>0</v>
      </c>
      <c r="G83" s="43">
        <f>'Оценка (Раздел 3)'!D83</f>
        <v>2</v>
      </c>
      <c r="H83" s="43">
        <f>'Оценка (Раздел 4)'!D83</f>
        <v>0</v>
      </c>
      <c r="J83" s="30"/>
    </row>
    <row r="84" spans="1:10" ht="15.95" customHeight="1" x14ac:dyDescent="0.2">
      <c r="A84" s="17" t="s">
        <v>79</v>
      </c>
      <c r="B84" s="9" t="str">
        <f>VLOOKUP(A84,'Рейтинг I этап'!$B$6:$C$90,2,0)</f>
        <v>57-60</v>
      </c>
      <c r="C84" s="9">
        <f t="shared" si="13"/>
        <v>7</v>
      </c>
      <c r="D84" s="37">
        <f t="shared" si="12"/>
        <v>12</v>
      </c>
      <c r="E84" s="43">
        <f>'Оценка (Раздел 1)'!D84</f>
        <v>11</v>
      </c>
      <c r="F84" s="43">
        <f>'Оценка (Раздел 2)'!D84</f>
        <v>0</v>
      </c>
      <c r="G84" s="43">
        <f>'Оценка (Раздел 3)'!D84</f>
        <v>1</v>
      </c>
      <c r="H84" s="43">
        <f>'Оценка (Раздел 4)'!D84</f>
        <v>0</v>
      </c>
      <c r="J84" s="30"/>
    </row>
    <row r="85" spans="1:10" s="31" customFormat="1" ht="15.95" customHeight="1" x14ac:dyDescent="0.2">
      <c r="A85" s="41" t="s">
        <v>80</v>
      </c>
      <c r="B85" s="9">
        <f>VLOOKUP(A85,'Рейтинг I этап'!$B$6:$C$90,2,0)</f>
        <v>4</v>
      </c>
      <c r="C85" s="27">
        <f t="shared" si="13"/>
        <v>2</v>
      </c>
      <c r="D85" s="42">
        <f t="shared" si="12"/>
        <v>33.5</v>
      </c>
      <c r="E85" s="43">
        <f>'Оценка (Раздел 1)'!D85</f>
        <v>11</v>
      </c>
      <c r="F85" s="43">
        <f>'Оценка (Раздел 2)'!D85</f>
        <v>5</v>
      </c>
      <c r="G85" s="43">
        <f>'Оценка (Раздел 3)'!D85</f>
        <v>14.5</v>
      </c>
      <c r="H85" s="43">
        <f>'Оценка (Раздел 4)'!D85</f>
        <v>3</v>
      </c>
      <c r="J85" s="30"/>
    </row>
    <row r="86" spans="1:10" ht="15.95" customHeight="1" x14ac:dyDescent="0.2">
      <c r="A86" s="17" t="s">
        <v>81</v>
      </c>
      <c r="B86" s="9" t="str">
        <f>VLOOKUP(A86,'Рейтинг I этап'!$B$6:$C$90,2,0)</f>
        <v>49-50</v>
      </c>
      <c r="C86" s="9">
        <f t="shared" si="13"/>
        <v>5</v>
      </c>
      <c r="D86" s="37">
        <f t="shared" si="12"/>
        <v>14</v>
      </c>
      <c r="E86" s="43">
        <f>'Оценка (Раздел 1)'!D86</f>
        <v>7</v>
      </c>
      <c r="F86" s="43">
        <f>'Оценка (Раздел 2)'!D86</f>
        <v>0</v>
      </c>
      <c r="G86" s="43">
        <f>'Оценка (Раздел 3)'!D86</f>
        <v>7</v>
      </c>
      <c r="H86" s="43">
        <f>'Оценка (Раздел 4)'!D86</f>
        <v>0</v>
      </c>
      <c r="J86" s="30"/>
    </row>
    <row r="87" spans="1:10" ht="15.95" customHeight="1" x14ac:dyDescent="0.2">
      <c r="A87" s="14" t="s">
        <v>82</v>
      </c>
      <c r="B87" s="20"/>
      <c r="C87" s="15"/>
      <c r="D87" s="44"/>
      <c r="E87" s="38"/>
      <c r="F87" s="45"/>
      <c r="G87" s="38"/>
      <c r="H87" s="38"/>
      <c r="J87" s="30"/>
    </row>
    <row r="88" spans="1:10" ht="15.95" customHeight="1" x14ac:dyDescent="0.2">
      <c r="A88" s="17" t="s">
        <v>83</v>
      </c>
      <c r="B88" s="9" t="str">
        <f>VLOOKUP(A88,'Рейтинг I этап'!$B$6:$C$90,2,0)</f>
        <v>68-72</v>
      </c>
      <c r="C88" s="9">
        <f t="shared" ref="C88:C96" si="14">_xlfn.RANK.EQ(D88,$D$88:$D$96,0)</f>
        <v>8</v>
      </c>
      <c r="D88" s="37">
        <f t="shared" ref="D88:D99" si="15">SUM(E88:H88)</f>
        <v>10</v>
      </c>
      <c r="E88" s="43">
        <f>'Оценка (Раздел 1)'!D88</f>
        <v>10</v>
      </c>
      <c r="F88" s="43">
        <f>'Оценка (Раздел 2)'!D88</f>
        <v>0</v>
      </c>
      <c r="G88" s="43">
        <f>'Оценка (Раздел 3)'!D88</f>
        <v>0</v>
      </c>
      <c r="H88" s="43">
        <f>'Оценка (Раздел 4)'!D88</f>
        <v>0</v>
      </c>
      <c r="J88" s="30"/>
    </row>
    <row r="89" spans="1:10" ht="15.95" customHeight="1" x14ac:dyDescent="0.2">
      <c r="A89" s="17" t="s">
        <v>84</v>
      </c>
      <c r="B89" s="9">
        <f>VLOOKUP(A89,'Рейтинг I этап'!$B$6:$C$90,2,0)</f>
        <v>33</v>
      </c>
      <c r="C89" s="9">
        <f t="shared" si="14"/>
        <v>1</v>
      </c>
      <c r="D89" s="37">
        <f t="shared" si="15"/>
        <v>19</v>
      </c>
      <c r="E89" s="43">
        <f>'Оценка (Раздел 1)'!D89</f>
        <v>11</v>
      </c>
      <c r="F89" s="43">
        <f>'Оценка (Раздел 2)'!D89</f>
        <v>3</v>
      </c>
      <c r="G89" s="43">
        <f>'Оценка (Раздел 3)'!D89</f>
        <v>5</v>
      </c>
      <c r="H89" s="43">
        <f>'Оценка (Раздел 4)'!D89</f>
        <v>0</v>
      </c>
      <c r="J89" s="30"/>
    </row>
    <row r="90" spans="1:10" ht="15.95" customHeight="1" x14ac:dyDescent="0.2">
      <c r="A90" s="17" t="s">
        <v>85</v>
      </c>
      <c r="B90" s="9" t="str">
        <f>VLOOKUP(A90,'Рейтинг I этап'!$B$6:$C$90,2,0)</f>
        <v>43-48</v>
      </c>
      <c r="C90" s="46" t="s">
        <v>167</v>
      </c>
      <c r="D90" s="37">
        <f t="shared" si="15"/>
        <v>15</v>
      </c>
      <c r="E90" s="43">
        <f>'Оценка (Раздел 1)'!D90</f>
        <v>9</v>
      </c>
      <c r="F90" s="43">
        <f>'Оценка (Раздел 2)'!D90</f>
        <v>2</v>
      </c>
      <c r="G90" s="43">
        <f>'Оценка (Раздел 3)'!D90</f>
        <v>4</v>
      </c>
      <c r="H90" s="43">
        <f>'Оценка (Раздел 4)'!D90</f>
        <v>0</v>
      </c>
      <c r="J90" s="30"/>
    </row>
    <row r="91" spans="1:10" ht="15.95" customHeight="1" x14ac:dyDescent="0.2">
      <c r="A91" s="17" t="s">
        <v>86</v>
      </c>
      <c r="B91" s="9" t="str">
        <f>VLOOKUP(A91,'Рейтинг I этап'!$B$6:$C$90,2,0)</f>
        <v>43-48</v>
      </c>
      <c r="C91" s="46" t="s">
        <v>167</v>
      </c>
      <c r="D91" s="37">
        <f t="shared" si="15"/>
        <v>15</v>
      </c>
      <c r="E91" s="43">
        <f>'Оценка (Раздел 1)'!D91</f>
        <v>4</v>
      </c>
      <c r="F91" s="43">
        <f>'Оценка (Раздел 2)'!D91</f>
        <v>3</v>
      </c>
      <c r="G91" s="43">
        <f>'Оценка (Раздел 3)'!D91</f>
        <v>8</v>
      </c>
      <c r="H91" s="43">
        <f>'Оценка (Раздел 4)'!D91</f>
        <v>0</v>
      </c>
      <c r="J91" s="30"/>
    </row>
    <row r="92" spans="1:10" ht="15.95" customHeight="1" x14ac:dyDescent="0.2">
      <c r="A92" s="17" t="s">
        <v>87</v>
      </c>
      <c r="B92" s="9" t="str">
        <f>VLOOKUP(A92,'Рейтинг I этап'!$B$6:$C$90,2,0)</f>
        <v>80-82</v>
      </c>
      <c r="C92" s="9">
        <f t="shared" si="14"/>
        <v>9</v>
      </c>
      <c r="D92" s="37">
        <f t="shared" si="15"/>
        <v>7</v>
      </c>
      <c r="E92" s="43">
        <f>'Оценка (Раздел 1)'!D92</f>
        <v>6</v>
      </c>
      <c r="F92" s="43">
        <f>'Оценка (Раздел 2)'!D92</f>
        <v>1</v>
      </c>
      <c r="G92" s="43">
        <f>'Оценка (Раздел 3)'!D92</f>
        <v>0</v>
      </c>
      <c r="H92" s="43">
        <f>'Оценка (Раздел 4)'!D92</f>
        <v>0</v>
      </c>
      <c r="J92" s="30"/>
    </row>
    <row r="93" spans="1:10" ht="15.95" customHeight="1" x14ac:dyDescent="0.2">
      <c r="A93" s="17" t="s">
        <v>88</v>
      </c>
      <c r="B93" s="9">
        <f>VLOOKUP(A93,'Рейтинг I этап'!$B$6:$C$90,2,0)</f>
        <v>36</v>
      </c>
      <c r="C93" s="9">
        <f t="shared" si="14"/>
        <v>2</v>
      </c>
      <c r="D93" s="37">
        <f t="shared" si="15"/>
        <v>17.5</v>
      </c>
      <c r="E93" s="43">
        <f>'Оценка (Раздел 1)'!D93</f>
        <v>9.5</v>
      </c>
      <c r="F93" s="43">
        <f>'Оценка (Раздел 2)'!D93</f>
        <v>0</v>
      </c>
      <c r="G93" s="43">
        <f>'Оценка (Раздел 3)'!D93</f>
        <v>8</v>
      </c>
      <c r="H93" s="43">
        <f>'Оценка (Раздел 4)'!D93</f>
        <v>0</v>
      </c>
      <c r="J93" s="30"/>
    </row>
    <row r="94" spans="1:10" ht="15.95" customHeight="1" x14ac:dyDescent="0.2">
      <c r="A94" s="17" t="s">
        <v>89</v>
      </c>
      <c r="B94" s="9" t="str">
        <f>VLOOKUP(A94,'Рейтинг I этап'!$B$6:$C$90,2,0)</f>
        <v>41-42</v>
      </c>
      <c r="C94" s="9">
        <f t="shared" si="14"/>
        <v>3</v>
      </c>
      <c r="D94" s="37">
        <f t="shared" si="15"/>
        <v>16</v>
      </c>
      <c r="E94" s="43">
        <f>'Оценка (Раздел 1)'!D94</f>
        <v>7</v>
      </c>
      <c r="F94" s="43">
        <f>'Оценка (Раздел 2)'!D94</f>
        <v>3</v>
      </c>
      <c r="G94" s="43">
        <f>'Оценка (Раздел 3)'!D94</f>
        <v>6</v>
      </c>
      <c r="H94" s="43">
        <f>'Оценка (Раздел 4)'!D94</f>
        <v>0</v>
      </c>
      <c r="J94" s="30"/>
    </row>
    <row r="95" spans="1:10" ht="15.95" customHeight="1" x14ac:dyDescent="0.2">
      <c r="A95" s="17" t="s">
        <v>90</v>
      </c>
      <c r="B95" s="9" t="str">
        <f>VLOOKUP(A95,'Рейтинг I этап'!$B$6:$C$90,2,0)</f>
        <v>61-66</v>
      </c>
      <c r="C95" s="9">
        <f t="shared" si="14"/>
        <v>7</v>
      </c>
      <c r="D95" s="37">
        <f t="shared" si="15"/>
        <v>11</v>
      </c>
      <c r="E95" s="43">
        <f>'Оценка (Раздел 1)'!D95</f>
        <v>6</v>
      </c>
      <c r="F95" s="43">
        <f>'Оценка (Раздел 2)'!D95</f>
        <v>0</v>
      </c>
      <c r="G95" s="43">
        <f>'Оценка (Раздел 3)'!D95</f>
        <v>5</v>
      </c>
      <c r="H95" s="43">
        <f>'Оценка (Раздел 4)'!D95</f>
        <v>0</v>
      </c>
      <c r="J95" s="30"/>
    </row>
    <row r="96" spans="1:10" ht="15.95" customHeight="1" x14ac:dyDescent="0.2">
      <c r="A96" s="17" t="s">
        <v>91</v>
      </c>
      <c r="B96" s="9" t="str">
        <f>VLOOKUP(A96,'Рейтинг I этап'!$B$6:$C$90,2,0)</f>
        <v>53-56</v>
      </c>
      <c r="C96" s="9">
        <f t="shared" si="14"/>
        <v>6</v>
      </c>
      <c r="D96" s="37">
        <f t="shared" si="15"/>
        <v>13</v>
      </c>
      <c r="E96" s="43">
        <f>'Оценка (Раздел 1)'!D96</f>
        <v>13</v>
      </c>
      <c r="F96" s="43">
        <f>'Оценка (Раздел 2)'!D96</f>
        <v>0</v>
      </c>
      <c r="G96" s="43">
        <f>'Оценка (Раздел 3)'!D96</f>
        <v>0</v>
      </c>
      <c r="H96" s="43">
        <f>'Оценка (Раздел 4)'!D96</f>
        <v>0</v>
      </c>
      <c r="J96" s="30"/>
    </row>
    <row r="97" spans="1:10" ht="15.95" customHeight="1" x14ac:dyDescent="0.2">
      <c r="A97" s="14" t="s">
        <v>106</v>
      </c>
      <c r="B97" s="20"/>
      <c r="C97" s="15"/>
      <c r="D97" s="44"/>
      <c r="E97" s="38"/>
      <c r="F97" s="45"/>
      <c r="G97" s="38"/>
      <c r="H97" s="38"/>
      <c r="J97" s="30"/>
    </row>
    <row r="98" spans="1:10" ht="15.95" customHeight="1" x14ac:dyDescent="0.2">
      <c r="A98" s="17" t="s">
        <v>107</v>
      </c>
      <c r="B98" s="9">
        <f>VLOOKUP(A98,'Рейтинг I этап'!$B$6:$C$90,2,0)</f>
        <v>75</v>
      </c>
      <c r="C98" s="9">
        <f>_xlfn.RANK.EQ(D98,$D$98:$D$99,0)</f>
        <v>1</v>
      </c>
      <c r="D98" s="37">
        <f t="shared" si="15"/>
        <v>8.5</v>
      </c>
      <c r="E98" s="43">
        <f>'Оценка (Раздел 1)'!D98</f>
        <v>3.5</v>
      </c>
      <c r="F98" s="43"/>
      <c r="G98" s="43">
        <f>'Оценка (Раздел 3)'!D98</f>
        <v>3</v>
      </c>
      <c r="H98" s="43">
        <f>'Оценка (Раздел 4)'!D98</f>
        <v>2</v>
      </c>
      <c r="J98" s="30"/>
    </row>
    <row r="99" spans="1:10" ht="15.95" customHeight="1" x14ac:dyDescent="0.2">
      <c r="A99" s="17" t="s">
        <v>108</v>
      </c>
      <c r="B99" s="9" t="str">
        <f>VLOOKUP(A99,'Рейтинг I этап'!$B$6:$C$90,2,0)</f>
        <v>84-85</v>
      </c>
      <c r="C99" s="9">
        <f>_xlfn.RANK.EQ(D99,$D$98:$D$99,0)</f>
        <v>2</v>
      </c>
      <c r="D99" s="37">
        <f t="shared" si="15"/>
        <v>3</v>
      </c>
      <c r="E99" s="43">
        <f>'Оценка (Раздел 1)'!D99</f>
        <v>3</v>
      </c>
      <c r="F99" s="43"/>
      <c r="G99" s="43">
        <f>'Оценка (Раздел 3)'!D99</f>
        <v>0</v>
      </c>
      <c r="H99" s="43">
        <f>'Оценка (Раздел 4)'!D99</f>
        <v>0</v>
      </c>
      <c r="J99" s="30"/>
    </row>
  </sheetData>
  <mergeCells count="3">
    <mergeCell ref="A2:H2"/>
    <mergeCell ref="A1:H1"/>
    <mergeCell ref="A3:H3"/>
  </mergeCells>
  <pageMargins left="0.70866141732283472" right="0.70866141732283472" top="0.74803149606299213" bottom="0.74803149606299213" header="0.31496062992125984" footer="0.31496062992125984"/>
  <pageSetup paperSize="9" scale="74" fitToHeight="3" orientation="landscape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view="pageBreakPreview" zoomScaleNormal="100" zoomScaleSheetLayoutView="100" zoomScalePageLayoutView="70" workbookViewId="0">
      <pane xSplit="4" ySplit="6" topLeftCell="E77" activePane="bottomRight" state="frozen"/>
      <selection pane="topRight" activeCell="E1" sqref="E1"/>
      <selection pane="bottomLeft" activeCell="A7" sqref="A7"/>
      <selection pane="bottomRight" activeCell="C7" sqref="C7:C99"/>
    </sheetView>
  </sheetViews>
  <sheetFormatPr defaultColWidth="9.140625" defaultRowHeight="12.75" x14ac:dyDescent="0.2"/>
  <cols>
    <col min="1" max="1" width="27.7109375" style="1" customWidth="1"/>
    <col min="2" max="4" width="12.7109375" style="1" customWidth="1"/>
    <col min="5" max="5" width="25.5703125" style="1" customWidth="1"/>
    <col min="6" max="6" width="22.5703125" style="1" customWidth="1"/>
    <col min="7" max="7" width="25.140625" style="1" customWidth="1"/>
    <col min="8" max="8" width="24.7109375" style="1" customWidth="1"/>
    <col min="9" max="9" width="24.28515625" style="1" customWidth="1"/>
    <col min="10" max="10" width="25.140625" style="1" customWidth="1"/>
    <col min="11" max="11" width="19.42578125" style="1" customWidth="1"/>
    <col min="12" max="16384" width="9.140625" style="1"/>
  </cols>
  <sheetData>
    <row r="1" spans="1:10" ht="16.5" customHeight="1" x14ac:dyDescent="0.2">
      <c r="A1" s="63" t="s">
        <v>101</v>
      </c>
      <c r="B1" s="63"/>
      <c r="C1" s="63"/>
      <c r="D1" s="63"/>
      <c r="E1" s="63"/>
      <c r="F1" s="64"/>
      <c r="G1" s="64"/>
      <c r="H1" s="64"/>
      <c r="I1" s="64"/>
      <c r="J1" s="64"/>
    </row>
    <row r="2" spans="1:10" ht="12.75" hidden="1" customHeight="1" x14ac:dyDescent="0.2">
      <c r="A2" s="2" t="s">
        <v>102</v>
      </c>
      <c r="B2" s="3">
        <v>2015</v>
      </c>
      <c r="C2" s="3"/>
      <c r="D2" s="4"/>
      <c r="E2" s="4"/>
      <c r="F2" s="5"/>
      <c r="G2" s="5"/>
      <c r="H2" s="5"/>
      <c r="I2" s="5"/>
      <c r="J2" s="5"/>
    </row>
    <row r="3" spans="1:10" ht="15" customHeight="1" x14ac:dyDescent="0.2">
      <c r="A3" s="6" t="s">
        <v>103</v>
      </c>
      <c r="B3" s="7" t="s">
        <v>104</v>
      </c>
      <c r="C3" s="4"/>
      <c r="D3" s="4"/>
      <c r="E3" s="4"/>
      <c r="F3" s="5"/>
      <c r="G3" s="5"/>
      <c r="H3" s="5"/>
      <c r="I3" s="5"/>
      <c r="J3" s="5"/>
    </row>
    <row r="4" spans="1:10" ht="105.75" customHeight="1" x14ac:dyDescent="0.2">
      <c r="A4" s="8" t="s">
        <v>0</v>
      </c>
      <c r="B4" s="9" t="s">
        <v>95</v>
      </c>
      <c r="C4" s="9" t="s">
        <v>96</v>
      </c>
      <c r="D4" s="9" t="s">
        <v>105</v>
      </c>
      <c r="E4" s="8" t="s">
        <v>123</v>
      </c>
      <c r="F4" s="8" t="s">
        <v>124</v>
      </c>
      <c r="G4" s="8" t="s">
        <v>125</v>
      </c>
      <c r="H4" s="8" t="s">
        <v>126</v>
      </c>
      <c r="I4" s="8" t="s">
        <v>127</v>
      </c>
      <c r="J4" s="8" t="s">
        <v>128</v>
      </c>
    </row>
    <row r="5" spans="1:10" ht="15.95" customHeight="1" x14ac:dyDescent="0.2">
      <c r="A5" s="10" t="s">
        <v>1</v>
      </c>
      <c r="B5" s="11" t="s">
        <v>100</v>
      </c>
      <c r="C5" s="11" t="s">
        <v>100</v>
      </c>
      <c r="D5" s="11" t="s">
        <v>92</v>
      </c>
      <c r="E5" s="12" t="s">
        <v>92</v>
      </c>
      <c r="F5" s="13" t="s">
        <v>92</v>
      </c>
      <c r="G5" s="13" t="s">
        <v>92</v>
      </c>
      <c r="H5" s="13" t="s">
        <v>92</v>
      </c>
      <c r="I5" s="13" t="s">
        <v>92</v>
      </c>
      <c r="J5" s="13" t="s">
        <v>92</v>
      </c>
    </row>
    <row r="6" spans="1:10" ht="15.95" customHeight="1" x14ac:dyDescent="0.2">
      <c r="A6" s="14" t="s">
        <v>2</v>
      </c>
      <c r="B6" s="15"/>
      <c r="C6" s="15"/>
      <c r="D6" s="15"/>
      <c r="E6" s="15"/>
      <c r="F6" s="16"/>
      <c r="G6" s="16"/>
      <c r="H6" s="16"/>
      <c r="I6" s="16"/>
      <c r="J6" s="16"/>
    </row>
    <row r="7" spans="1:10" ht="15.95" customHeight="1" x14ac:dyDescent="0.2">
      <c r="A7" s="17" t="s">
        <v>3</v>
      </c>
      <c r="B7" s="9" t="s">
        <v>231</v>
      </c>
      <c r="C7" s="46">
        <v>1</v>
      </c>
      <c r="D7" s="37">
        <f t="shared" ref="D7:D24" si="0">SUM(E7:J7)</f>
        <v>11</v>
      </c>
      <c r="E7" s="47">
        <v>4</v>
      </c>
      <c r="F7" s="47">
        <v>0</v>
      </c>
      <c r="G7" s="47">
        <v>2</v>
      </c>
      <c r="H7" s="47">
        <v>2</v>
      </c>
      <c r="I7" s="47">
        <v>0</v>
      </c>
      <c r="J7" s="47">
        <v>3</v>
      </c>
    </row>
    <row r="8" spans="1:10" ht="15.95" customHeight="1" x14ac:dyDescent="0.2">
      <c r="A8" s="17" t="s">
        <v>4</v>
      </c>
      <c r="B8" s="9" t="s">
        <v>232</v>
      </c>
      <c r="C8" s="46" t="s">
        <v>172</v>
      </c>
      <c r="D8" s="37">
        <f t="shared" si="0"/>
        <v>6</v>
      </c>
      <c r="E8" s="47">
        <v>4</v>
      </c>
      <c r="F8" s="47">
        <v>0</v>
      </c>
      <c r="G8" s="47">
        <v>0</v>
      </c>
      <c r="H8" s="47">
        <v>2</v>
      </c>
      <c r="I8" s="47">
        <v>0</v>
      </c>
      <c r="J8" s="47">
        <v>0</v>
      </c>
    </row>
    <row r="9" spans="1:10" ht="15.95" customHeight="1" x14ac:dyDescent="0.2">
      <c r="A9" s="17" t="s">
        <v>5</v>
      </c>
      <c r="B9" s="9" t="s">
        <v>233</v>
      </c>
      <c r="C9" s="46">
        <v>4</v>
      </c>
      <c r="D9" s="37">
        <f t="shared" si="0"/>
        <v>10</v>
      </c>
      <c r="E9" s="47">
        <v>4</v>
      </c>
      <c r="F9" s="47">
        <v>1</v>
      </c>
      <c r="G9" s="47">
        <v>0</v>
      </c>
      <c r="H9" s="47">
        <v>2</v>
      </c>
      <c r="I9" s="47">
        <v>3</v>
      </c>
      <c r="J9" s="47">
        <v>0</v>
      </c>
    </row>
    <row r="10" spans="1:10" ht="15.95" customHeight="1" x14ac:dyDescent="0.2">
      <c r="A10" s="17" t="s">
        <v>6</v>
      </c>
      <c r="B10" s="9" t="s">
        <v>234</v>
      </c>
      <c r="C10" s="46" t="s">
        <v>201</v>
      </c>
      <c r="D10" s="37">
        <f t="shared" si="0"/>
        <v>4</v>
      </c>
      <c r="E10" s="47">
        <v>0</v>
      </c>
      <c r="F10" s="47">
        <v>0</v>
      </c>
      <c r="G10" s="47">
        <v>2</v>
      </c>
      <c r="H10" s="47">
        <v>2</v>
      </c>
      <c r="I10" s="47">
        <v>0</v>
      </c>
      <c r="J10" s="47">
        <v>0</v>
      </c>
    </row>
    <row r="11" spans="1:10" ht="15.95" customHeight="1" x14ac:dyDescent="0.2">
      <c r="A11" s="17" t="s">
        <v>7</v>
      </c>
      <c r="B11" s="9" t="s">
        <v>231</v>
      </c>
      <c r="C11" s="46">
        <v>1</v>
      </c>
      <c r="D11" s="37">
        <f t="shared" si="0"/>
        <v>11</v>
      </c>
      <c r="E11" s="47">
        <v>4</v>
      </c>
      <c r="F11" s="47">
        <v>2</v>
      </c>
      <c r="G11" s="47">
        <v>0</v>
      </c>
      <c r="H11" s="47">
        <v>2</v>
      </c>
      <c r="I11" s="47">
        <v>3</v>
      </c>
      <c r="J11" s="47">
        <v>0</v>
      </c>
    </row>
    <row r="12" spans="1:10" ht="15.95" customHeight="1" x14ac:dyDescent="0.2">
      <c r="A12" s="17" t="s">
        <v>8</v>
      </c>
      <c r="B12" s="9" t="s">
        <v>235</v>
      </c>
      <c r="C12" s="46" t="s">
        <v>145</v>
      </c>
      <c r="D12" s="37">
        <f t="shared" si="0"/>
        <v>9</v>
      </c>
      <c r="E12" s="47">
        <v>2</v>
      </c>
      <c r="F12" s="47">
        <v>0</v>
      </c>
      <c r="G12" s="47">
        <v>2</v>
      </c>
      <c r="H12" s="47">
        <v>2</v>
      </c>
      <c r="I12" s="47">
        <v>3</v>
      </c>
      <c r="J12" s="47">
        <v>0</v>
      </c>
    </row>
    <row r="13" spans="1:10" ht="15.95" customHeight="1" x14ac:dyDescent="0.2">
      <c r="A13" s="17" t="s">
        <v>9</v>
      </c>
      <c r="B13" s="9" t="s">
        <v>236</v>
      </c>
      <c r="C13" s="46" t="s">
        <v>200</v>
      </c>
      <c r="D13" s="37">
        <f t="shared" si="0"/>
        <v>8</v>
      </c>
      <c r="E13" s="47">
        <v>4</v>
      </c>
      <c r="F13" s="47">
        <v>2</v>
      </c>
      <c r="G13" s="47">
        <v>2</v>
      </c>
      <c r="H13" s="47">
        <v>0</v>
      </c>
      <c r="I13" s="47">
        <v>0</v>
      </c>
      <c r="J13" s="47">
        <v>0</v>
      </c>
    </row>
    <row r="14" spans="1:10" ht="15.95" customHeight="1" x14ac:dyDescent="0.2">
      <c r="A14" s="17" t="s">
        <v>10</v>
      </c>
      <c r="B14" s="9" t="s">
        <v>236</v>
      </c>
      <c r="C14" s="46" t="s">
        <v>200</v>
      </c>
      <c r="D14" s="37">
        <f t="shared" si="0"/>
        <v>8</v>
      </c>
      <c r="E14" s="47">
        <v>4</v>
      </c>
      <c r="F14" s="47">
        <v>0</v>
      </c>
      <c r="G14" s="47">
        <v>2</v>
      </c>
      <c r="H14" s="47">
        <v>2</v>
      </c>
      <c r="I14" s="47">
        <v>0</v>
      </c>
      <c r="J14" s="47">
        <v>0</v>
      </c>
    </row>
    <row r="15" spans="1:10" ht="15.95" customHeight="1" x14ac:dyDescent="0.2">
      <c r="A15" s="17" t="s">
        <v>11</v>
      </c>
      <c r="B15" s="9" t="s">
        <v>237</v>
      </c>
      <c r="C15" s="46">
        <v>9</v>
      </c>
      <c r="D15" s="37">
        <f t="shared" si="0"/>
        <v>7</v>
      </c>
      <c r="E15" s="47">
        <v>2</v>
      </c>
      <c r="F15" s="47">
        <v>0</v>
      </c>
      <c r="G15" s="47">
        <v>2</v>
      </c>
      <c r="H15" s="47">
        <v>2</v>
      </c>
      <c r="I15" s="47">
        <v>1</v>
      </c>
      <c r="J15" s="47">
        <v>0</v>
      </c>
    </row>
    <row r="16" spans="1:10" ht="15.95" customHeight="1" x14ac:dyDescent="0.2">
      <c r="A16" s="17" t="s">
        <v>12</v>
      </c>
      <c r="B16" s="9" t="s">
        <v>235</v>
      </c>
      <c r="C16" s="46" t="s">
        <v>145</v>
      </c>
      <c r="D16" s="37">
        <f t="shared" si="0"/>
        <v>9</v>
      </c>
      <c r="E16" s="47">
        <v>4</v>
      </c>
      <c r="F16" s="47">
        <v>1</v>
      </c>
      <c r="G16" s="47">
        <v>2</v>
      </c>
      <c r="H16" s="47">
        <v>2</v>
      </c>
      <c r="I16" s="47">
        <v>0</v>
      </c>
      <c r="J16" s="47">
        <v>0</v>
      </c>
    </row>
    <row r="17" spans="1:10" ht="15.95" customHeight="1" x14ac:dyDescent="0.2">
      <c r="A17" s="17" t="s">
        <v>13</v>
      </c>
      <c r="B17" s="9" t="s">
        <v>232</v>
      </c>
      <c r="C17" s="46" t="s">
        <v>172</v>
      </c>
      <c r="D17" s="37">
        <f t="shared" si="0"/>
        <v>6</v>
      </c>
      <c r="E17" s="47">
        <v>1</v>
      </c>
      <c r="F17" s="47">
        <v>0</v>
      </c>
      <c r="G17" s="47">
        <v>2</v>
      </c>
      <c r="H17" s="47">
        <v>2</v>
      </c>
      <c r="I17" s="47">
        <v>1</v>
      </c>
      <c r="J17" s="47">
        <v>0</v>
      </c>
    </row>
    <row r="18" spans="1:10" ht="15.95" customHeight="1" x14ac:dyDescent="0.2">
      <c r="A18" s="17" t="s">
        <v>14</v>
      </c>
      <c r="B18" s="9" t="s">
        <v>232</v>
      </c>
      <c r="C18" s="46" t="s">
        <v>172</v>
      </c>
      <c r="D18" s="37">
        <f t="shared" si="0"/>
        <v>6</v>
      </c>
      <c r="E18" s="47">
        <v>2</v>
      </c>
      <c r="F18" s="47">
        <v>2</v>
      </c>
      <c r="G18" s="47">
        <v>2</v>
      </c>
      <c r="H18" s="47">
        <v>0</v>
      </c>
      <c r="I18" s="47">
        <v>0</v>
      </c>
      <c r="J18" s="47">
        <v>0</v>
      </c>
    </row>
    <row r="19" spans="1:10" ht="15.95" customHeight="1" x14ac:dyDescent="0.2">
      <c r="A19" s="17" t="s">
        <v>15</v>
      </c>
      <c r="B19" s="9" t="s">
        <v>237</v>
      </c>
      <c r="C19" s="46">
        <v>9</v>
      </c>
      <c r="D19" s="37">
        <f t="shared" si="0"/>
        <v>7</v>
      </c>
      <c r="E19" s="47">
        <v>1</v>
      </c>
      <c r="F19" s="47">
        <v>2</v>
      </c>
      <c r="G19" s="47">
        <v>2</v>
      </c>
      <c r="H19" s="47">
        <v>2</v>
      </c>
      <c r="I19" s="47">
        <v>0</v>
      </c>
      <c r="J19" s="47">
        <v>0</v>
      </c>
    </row>
    <row r="20" spans="1:10" ht="15.95" customHeight="1" x14ac:dyDescent="0.2">
      <c r="A20" s="17" t="s">
        <v>16</v>
      </c>
      <c r="B20" s="9" t="s">
        <v>234</v>
      </c>
      <c r="C20" s="46" t="s">
        <v>201</v>
      </c>
      <c r="D20" s="37">
        <f t="shared" si="0"/>
        <v>4</v>
      </c>
      <c r="E20" s="47">
        <v>2</v>
      </c>
      <c r="F20" s="47">
        <v>0</v>
      </c>
      <c r="G20" s="47">
        <v>2</v>
      </c>
      <c r="H20" s="47">
        <v>0</v>
      </c>
      <c r="I20" s="47">
        <v>0</v>
      </c>
      <c r="J20" s="47">
        <v>0</v>
      </c>
    </row>
    <row r="21" spans="1:10" ht="15.95" customHeight="1" x14ac:dyDescent="0.2">
      <c r="A21" s="17" t="s">
        <v>17</v>
      </c>
      <c r="B21" s="9" t="s">
        <v>231</v>
      </c>
      <c r="C21" s="46">
        <v>1</v>
      </c>
      <c r="D21" s="37">
        <f t="shared" si="0"/>
        <v>11</v>
      </c>
      <c r="E21" s="47">
        <v>2</v>
      </c>
      <c r="F21" s="47">
        <v>2</v>
      </c>
      <c r="G21" s="47">
        <v>2</v>
      </c>
      <c r="H21" s="47">
        <v>2</v>
      </c>
      <c r="I21" s="47">
        <v>3</v>
      </c>
      <c r="J21" s="47">
        <v>0</v>
      </c>
    </row>
    <row r="22" spans="1:10" ht="15.95" customHeight="1" x14ac:dyDescent="0.2">
      <c r="A22" s="17" t="s">
        <v>18</v>
      </c>
      <c r="B22" s="9" t="s">
        <v>234</v>
      </c>
      <c r="C22" s="46" t="s">
        <v>201</v>
      </c>
      <c r="D22" s="37">
        <f t="shared" si="0"/>
        <v>4</v>
      </c>
      <c r="E22" s="47">
        <v>2</v>
      </c>
      <c r="F22" s="47">
        <v>0</v>
      </c>
      <c r="G22" s="47">
        <v>2</v>
      </c>
      <c r="H22" s="47">
        <v>0</v>
      </c>
      <c r="I22" s="47">
        <v>0</v>
      </c>
      <c r="J22" s="47">
        <v>0</v>
      </c>
    </row>
    <row r="23" spans="1:10" ht="15.95" customHeight="1" x14ac:dyDescent="0.2">
      <c r="A23" s="17" t="s">
        <v>19</v>
      </c>
      <c r="B23" s="9" t="s">
        <v>232</v>
      </c>
      <c r="C23" s="46" t="s">
        <v>172</v>
      </c>
      <c r="D23" s="37">
        <f t="shared" si="0"/>
        <v>6</v>
      </c>
      <c r="E23" s="47">
        <v>2</v>
      </c>
      <c r="F23" s="47">
        <v>2</v>
      </c>
      <c r="G23" s="47">
        <v>0</v>
      </c>
      <c r="H23" s="47">
        <v>2</v>
      </c>
      <c r="I23" s="47">
        <v>0</v>
      </c>
      <c r="J23" s="47">
        <v>0</v>
      </c>
    </row>
    <row r="24" spans="1:10" ht="15.95" customHeight="1" x14ac:dyDescent="0.2">
      <c r="A24" s="17" t="s">
        <v>20</v>
      </c>
      <c r="B24" s="9" t="s">
        <v>234</v>
      </c>
      <c r="C24" s="46" t="s">
        <v>201</v>
      </c>
      <c r="D24" s="37">
        <f t="shared" si="0"/>
        <v>4</v>
      </c>
      <c r="E24" s="47">
        <v>2</v>
      </c>
      <c r="F24" s="47">
        <v>0</v>
      </c>
      <c r="G24" s="47">
        <v>0</v>
      </c>
      <c r="H24" s="47">
        <v>2</v>
      </c>
      <c r="I24" s="47">
        <v>0</v>
      </c>
      <c r="J24" s="47">
        <v>0</v>
      </c>
    </row>
    <row r="25" spans="1:10" ht="15.95" customHeight="1" x14ac:dyDescent="0.2">
      <c r="A25" s="14" t="s">
        <v>21</v>
      </c>
      <c r="B25" s="15"/>
      <c r="C25" s="52"/>
      <c r="D25" s="48"/>
      <c r="E25" s="48"/>
      <c r="F25" s="49"/>
      <c r="G25" s="49"/>
      <c r="H25" s="49"/>
      <c r="I25" s="49"/>
      <c r="J25" s="49"/>
    </row>
    <row r="26" spans="1:10" ht="15.95" customHeight="1" x14ac:dyDescent="0.2">
      <c r="A26" s="17" t="s">
        <v>22</v>
      </c>
      <c r="B26" s="9" t="s">
        <v>231</v>
      </c>
      <c r="C26" s="46" t="s">
        <v>167</v>
      </c>
      <c r="D26" s="37">
        <f t="shared" ref="D26:D36" si="1">SUM(E26:J26)</f>
        <v>11</v>
      </c>
      <c r="E26" s="47">
        <v>4</v>
      </c>
      <c r="F26" s="47">
        <v>0</v>
      </c>
      <c r="G26" s="47">
        <v>2</v>
      </c>
      <c r="H26" s="47">
        <v>2</v>
      </c>
      <c r="I26" s="47">
        <v>3</v>
      </c>
      <c r="J26" s="47">
        <v>0</v>
      </c>
    </row>
    <row r="27" spans="1:10" ht="15.95" customHeight="1" x14ac:dyDescent="0.2">
      <c r="A27" s="17" t="s">
        <v>23</v>
      </c>
      <c r="B27" s="9" t="s">
        <v>232</v>
      </c>
      <c r="C27" s="46">
        <v>11</v>
      </c>
      <c r="D27" s="37">
        <f t="shared" si="1"/>
        <v>6</v>
      </c>
      <c r="E27" s="47">
        <v>4</v>
      </c>
      <c r="F27" s="47">
        <v>0</v>
      </c>
      <c r="G27" s="47">
        <v>0</v>
      </c>
      <c r="H27" s="47">
        <v>2</v>
      </c>
      <c r="I27" s="47">
        <v>0</v>
      </c>
      <c r="J27" s="47">
        <v>0</v>
      </c>
    </row>
    <row r="28" spans="1:10" ht="15.95" customHeight="1" x14ac:dyDescent="0.2">
      <c r="A28" s="17" t="s">
        <v>24</v>
      </c>
      <c r="B28" s="9" t="s">
        <v>233</v>
      </c>
      <c r="C28" s="46" t="s">
        <v>202</v>
      </c>
      <c r="D28" s="37">
        <f t="shared" si="1"/>
        <v>10</v>
      </c>
      <c r="E28" s="47">
        <v>4</v>
      </c>
      <c r="F28" s="47">
        <v>2</v>
      </c>
      <c r="G28" s="47">
        <v>2</v>
      </c>
      <c r="H28" s="47">
        <v>2</v>
      </c>
      <c r="I28" s="47">
        <v>0</v>
      </c>
      <c r="J28" s="47">
        <v>0</v>
      </c>
    </row>
    <row r="29" spans="1:10" ht="15.95" customHeight="1" x14ac:dyDescent="0.2">
      <c r="A29" s="17" t="s">
        <v>25</v>
      </c>
      <c r="B29" s="9" t="s">
        <v>235</v>
      </c>
      <c r="C29" s="46">
        <v>9</v>
      </c>
      <c r="D29" s="37">
        <f t="shared" si="1"/>
        <v>9</v>
      </c>
      <c r="E29" s="47">
        <v>4</v>
      </c>
      <c r="F29" s="47">
        <v>0</v>
      </c>
      <c r="G29" s="47">
        <v>2</v>
      </c>
      <c r="H29" s="47">
        <v>0</v>
      </c>
      <c r="I29" s="47">
        <v>3</v>
      </c>
      <c r="J29" s="47">
        <v>0</v>
      </c>
    </row>
    <row r="30" spans="1:10" ht="15.95" customHeight="1" x14ac:dyDescent="0.2">
      <c r="A30" s="17" t="s">
        <v>26</v>
      </c>
      <c r="B30" s="9" t="s">
        <v>233</v>
      </c>
      <c r="C30" s="46" t="s">
        <v>202</v>
      </c>
      <c r="D30" s="37">
        <f t="shared" si="1"/>
        <v>10</v>
      </c>
      <c r="E30" s="47">
        <v>4</v>
      </c>
      <c r="F30" s="47">
        <v>2</v>
      </c>
      <c r="G30" s="47">
        <v>2</v>
      </c>
      <c r="H30" s="47">
        <v>2</v>
      </c>
      <c r="I30" s="47">
        <v>0</v>
      </c>
      <c r="J30" s="47">
        <v>0</v>
      </c>
    </row>
    <row r="31" spans="1:10" ht="15.95" customHeight="1" x14ac:dyDescent="0.2">
      <c r="A31" s="17" t="s">
        <v>27</v>
      </c>
      <c r="B31" s="9" t="s">
        <v>236</v>
      </c>
      <c r="C31" s="46">
        <v>10</v>
      </c>
      <c r="D31" s="37">
        <f t="shared" si="1"/>
        <v>8</v>
      </c>
      <c r="E31" s="47">
        <v>4</v>
      </c>
      <c r="F31" s="47">
        <v>2</v>
      </c>
      <c r="G31" s="47">
        <v>0</v>
      </c>
      <c r="H31" s="47">
        <v>2</v>
      </c>
      <c r="I31" s="47">
        <v>0</v>
      </c>
      <c r="J31" s="47">
        <v>0</v>
      </c>
    </row>
    <row r="32" spans="1:10" ht="15.95" customHeight="1" x14ac:dyDescent="0.2">
      <c r="A32" s="17" t="s">
        <v>28</v>
      </c>
      <c r="B32" s="9" t="s">
        <v>233</v>
      </c>
      <c r="C32" s="46" t="s">
        <v>202</v>
      </c>
      <c r="D32" s="37">
        <f t="shared" si="1"/>
        <v>10</v>
      </c>
      <c r="E32" s="47">
        <v>2</v>
      </c>
      <c r="F32" s="47">
        <v>2</v>
      </c>
      <c r="G32" s="47">
        <v>2</v>
      </c>
      <c r="H32" s="47">
        <v>2</v>
      </c>
      <c r="I32" s="47">
        <v>0</v>
      </c>
      <c r="J32" s="47">
        <v>2</v>
      </c>
    </row>
    <row r="33" spans="1:10" ht="15.95" customHeight="1" x14ac:dyDescent="0.2">
      <c r="A33" s="17" t="s">
        <v>29</v>
      </c>
      <c r="B33" s="9" t="s">
        <v>213</v>
      </c>
      <c r="C33" s="46" t="s">
        <v>198</v>
      </c>
      <c r="D33" s="37">
        <f t="shared" si="1"/>
        <v>12</v>
      </c>
      <c r="E33" s="47">
        <v>4</v>
      </c>
      <c r="F33" s="47">
        <v>2</v>
      </c>
      <c r="G33" s="47">
        <v>2</v>
      </c>
      <c r="H33" s="47">
        <v>2</v>
      </c>
      <c r="I33" s="47">
        <v>0</v>
      </c>
      <c r="J33" s="47">
        <v>2</v>
      </c>
    </row>
    <row r="34" spans="1:10" ht="15.95" customHeight="1" x14ac:dyDescent="0.2">
      <c r="A34" s="17" t="s">
        <v>30</v>
      </c>
      <c r="B34" s="9" t="s">
        <v>231</v>
      </c>
      <c r="C34" s="46" t="s">
        <v>167</v>
      </c>
      <c r="D34" s="37">
        <f t="shared" si="1"/>
        <v>11</v>
      </c>
      <c r="E34" s="47">
        <v>2</v>
      </c>
      <c r="F34" s="47">
        <v>2</v>
      </c>
      <c r="G34" s="47">
        <v>2</v>
      </c>
      <c r="H34" s="47">
        <v>2</v>
      </c>
      <c r="I34" s="47">
        <v>0</v>
      </c>
      <c r="J34" s="47">
        <v>3</v>
      </c>
    </row>
    <row r="35" spans="1:10" ht="15.95" customHeight="1" x14ac:dyDescent="0.2">
      <c r="A35" s="17" t="s">
        <v>31</v>
      </c>
      <c r="B35" s="9" t="s">
        <v>213</v>
      </c>
      <c r="C35" s="46" t="s">
        <v>198</v>
      </c>
      <c r="D35" s="37">
        <f t="shared" si="1"/>
        <v>12</v>
      </c>
      <c r="E35" s="47">
        <v>4</v>
      </c>
      <c r="F35" s="47">
        <v>1</v>
      </c>
      <c r="G35" s="47">
        <v>2</v>
      </c>
      <c r="H35" s="47">
        <v>0</v>
      </c>
      <c r="I35" s="47">
        <v>2</v>
      </c>
      <c r="J35" s="47">
        <v>3</v>
      </c>
    </row>
    <row r="36" spans="1:10" ht="15.95" customHeight="1" x14ac:dyDescent="0.2">
      <c r="A36" s="17" t="s">
        <v>32</v>
      </c>
      <c r="B36" s="9" t="s">
        <v>238</v>
      </c>
      <c r="C36" s="46">
        <v>1</v>
      </c>
      <c r="D36" s="37">
        <f t="shared" si="1"/>
        <v>13</v>
      </c>
      <c r="E36" s="47">
        <v>1</v>
      </c>
      <c r="F36" s="47">
        <v>2</v>
      </c>
      <c r="G36" s="47">
        <v>2</v>
      </c>
      <c r="H36" s="47">
        <v>2</v>
      </c>
      <c r="I36" s="47">
        <v>3</v>
      </c>
      <c r="J36" s="47">
        <v>3</v>
      </c>
    </row>
    <row r="37" spans="1:10" ht="15.95" customHeight="1" x14ac:dyDescent="0.2">
      <c r="A37" s="14" t="s">
        <v>33</v>
      </c>
      <c r="B37" s="15"/>
      <c r="C37" s="52"/>
      <c r="D37" s="48"/>
      <c r="E37" s="48"/>
      <c r="F37" s="49"/>
      <c r="G37" s="49"/>
      <c r="H37" s="49"/>
      <c r="I37" s="49"/>
      <c r="J37" s="49"/>
    </row>
    <row r="38" spans="1:10" ht="15.95" customHeight="1" x14ac:dyDescent="0.2">
      <c r="A38" s="17" t="s">
        <v>34</v>
      </c>
      <c r="B38" s="9" t="s">
        <v>238</v>
      </c>
      <c r="C38" s="46" t="s">
        <v>203</v>
      </c>
      <c r="D38" s="37">
        <f t="shared" ref="D38:D43" si="2">SUM(E38:J38)</f>
        <v>13</v>
      </c>
      <c r="E38" s="47">
        <v>4</v>
      </c>
      <c r="F38" s="47">
        <v>2</v>
      </c>
      <c r="G38" s="47">
        <v>2</v>
      </c>
      <c r="H38" s="47">
        <v>2</v>
      </c>
      <c r="I38" s="47">
        <v>3</v>
      </c>
      <c r="J38" s="47">
        <v>0</v>
      </c>
    </row>
    <row r="39" spans="1:10" ht="15.95" customHeight="1" x14ac:dyDescent="0.2">
      <c r="A39" s="17" t="s">
        <v>35</v>
      </c>
      <c r="B39" s="9" t="s">
        <v>238</v>
      </c>
      <c r="C39" s="46" t="s">
        <v>203</v>
      </c>
      <c r="D39" s="37">
        <f t="shared" si="2"/>
        <v>13</v>
      </c>
      <c r="E39" s="47">
        <v>2</v>
      </c>
      <c r="F39" s="47">
        <v>2</v>
      </c>
      <c r="G39" s="47">
        <v>2</v>
      </c>
      <c r="H39" s="47">
        <v>2</v>
      </c>
      <c r="I39" s="47">
        <v>3</v>
      </c>
      <c r="J39" s="47">
        <v>2</v>
      </c>
    </row>
    <row r="40" spans="1:10" ht="15.95" customHeight="1" x14ac:dyDescent="0.2">
      <c r="A40" s="17" t="s">
        <v>36</v>
      </c>
      <c r="B40" s="9" t="s">
        <v>233</v>
      </c>
      <c r="C40" s="46">
        <v>5</v>
      </c>
      <c r="D40" s="37">
        <f t="shared" si="2"/>
        <v>10</v>
      </c>
      <c r="E40" s="47">
        <v>4</v>
      </c>
      <c r="F40" s="47">
        <v>2</v>
      </c>
      <c r="G40" s="47">
        <v>2</v>
      </c>
      <c r="H40" s="47">
        <v>2</v>
      </c>
      <c r="I40" s="47">
        <v>0</v>
      </c>
      <c r="J40" s="47">
        <v>0</v>
      </c>
    </row>
    <row r="41" spans="1:10" ht="15.95" customHeight="1" x14ac:dyDescent="0.2">
      <c r="A41" s="17" t="s">
        <v>37</v>
      </c>
      <c r="B41" s="9" t="s">
        <v>213</v>
      </c>
      <c r="C41" s="46">
        <v>3</v>
      </c>
      <c r="D41" s="37">
        <f t="shared" si="2"/>
        <v>12</v>
      </c>
      <c r="E41" s="47">
        <v>4</v>
      </c>
      <c r="F41" s="47">
        <v>2</v>
      </c>
      <c r="G41" s="47">
        <v>2</v>
      </c>
      <c r="H41" s="47">
        <v>2</v>
      </c>
      <c r="I41" s="47">
        <v>0</v>
      </c>
      <c r="J41" s="47">
        <v>2</v>
      </c>
    </row>
    <row r="42" spans="1:10" ht="15.95" customHeight="1" x14ac:dyDescent="0.2">
      <c r="A42" s="17" t="s">
        <v>38</v>
      </c>
      <c r="B42" s="9" t="s">
        <v>231</v>
      </c>
      <c r="C42" s="46">
        <v>4</v>
      </c>
      <c r="D42" s="37">
        <f t="shared" si="2"/>
        <v>11</v>
      </c>
      <c r="E42" s="47">
        <v>2</v>
      </c>
      <c r="F42" s="47">
        <v>2</v>
      </c>
      <c r="G42" s="47">
        <v>2</v>
      </c>
      <c r="H42" s="47">
        <v>0</v>
      </c>
      <c r="I42" s="47">
        <v>3</v>
      </c>
      <c r="J42" s="47">
        <v>2</v>
      </c>
    </row>
    <row r="43" spans="1:10" ht="15.95" customHeight="1" x14ac:dyDescent="0.2">
      <c r="A43" s="17" t="s">
        <v>39</v>
      </c>
      <c r="B43" s="9" t="s">
        <v>236</v>
      </c>
      <c r="C43" s="46">
        <v>6</v>
      </c>
      <c r="D43" s="37">
        <f t="shared" si="2"/>
        <v>8</v>
      </c>
      <c r="E43" s="47">
        <v>2</v>
      </c>
      <c r="F43" s="47">
        <v>2</v>
      </c>
      <c r="G43" s="47">
        <v>2</v>
      </c>
      <c r="H43" s="47">
        <v>2</v>
      </c>
      <c r="I43" s="47">
        <v>0</v>
      </c>
      <c r="J43" s="47">
        <v>0</v>
      </c>
    </row>
    <row r="44" spans="1:10" ht="15.95" customHeight="1" x14ac:dyDescent="0.2">
      <c r="A44" s="14" t="s">
        <v>40</v>
      </c>
      <c r="B44" s="15"/>
      <c r="C44" s="52"/>
      <c r="D44" s="48"/>
      <c r="E44" s="48"/>
      <c r="F44" s="49"/>
      <c r="G44" s="49"/>
      <c r="H44" s="49"/>
      <c r="I44" s="49"/>
      <c r="J44" s="49"/>
    </row>
    <row r="45" spans="1:10" ht="15.95" customHeight="1" x14ac:dyDescent="0.2">
      <c r="A45" s="17" t="s">
        <v>41</v>
      </c>
      <c r="B45" s="9" t="s">
        <v>234</v>
      </c>
      <c r="C45" s="46">
        <v>7</v>
      </c>
      <c r="D45" s="37">
        <f t="shared" ref="D45:D51" si="3">SUM(E45:J45)</f>
        <v>4</v>
      </c>
      <c r="E45" s="47">
        <v>2</v>
      </c>
      <c r="F45" s="47">
        <v>0</v>
      </c>
      <c r="G45" s="47">
        <v>2</v>
      </c>
      <c r="H45" s="47">
        <v>0</v>
      </c>
      <c r="I45" s="47">
        <v>0</v>
      </c>
      <c r="J45" s="47">
        <v>0</v>
      </c>
    </row>
    <row r="46" spans="1:10" ht="15.95" customHeight="1" x14ac:dyDescent="0.2">
      <c r="A46" s="17" t="s">
        <v>42</v>
      </c>
      <c r="B46" s="9" t="s">
        <v>237</v>
      </c>
      <c r="C46" s="46">
        <v>3</v>
      </c>
      <c r="D46" s="37">
        <f t="shared" si="3"/>
        <v>7</v>
      </c>
      <c r="E46" s="47">
        <v>1</v>
      </c>
      <c r="F46" s="47">
        <v>2</v>
      </c>
      <c r="G46" s="47">
        <v>2</v>
      </c>
      <c r="H46" s="47">
        <v>2</v>
      </c>
      <c r="I46" s="47">
        <v>0</v>
      </c>
      <c r="J46" s="47">
        <v>0</v>
      </c>
    </row>
    <row r="47" spans="1:10" ht="15.95" customHeight="1" x14ac:dyDescent="0.2">
      <c r="A47" s="17" t="s">
        <v>43</v>
      </c>
      <c r="B47" s="9" t="s">
        <v>239</v>
      </c>
      <c r="C47" s="46" t="s">
        <v>145</v>
      </c>
      <c r="D47" s="37">
        <f t="shared" si="3"/>
        <v>5</v>
      </c>
      <c r="E47" s="47">
        <v>1</v>
      </c>
      <c r="F47" s="47">
        <v>0</v>
      </c>
      <c r="G47" s="47">
        <v>2</v>
      </c>
      <c r="H47" s="47">
        <v>2</v>
      </c>
      <c r="I47" s="47">
        <v>0</v>
      </c>
      <c r="J47" s="47">
        <v>0</v>
      </c>
    </row>
    <row r="48" spans="1:10" ht="15.95" customHeight="1" x14ac:dyDescent="0.2">
      <c r="A48" s="17" t="s">
        <v>44</v>
      </c>
      <c r="B48" s="9" t="s">
        <v>232</v>
      </c>
      <c r="C48" s="46">
        <v>4</v>
      </c>
      <c r="D48" s="37">
        <f t="shared" si="3"/>
        <v>6</v>
      </c>
      <c r="E48" s="47">
        <v>2</v>
      </c>
      <c r="F48" s="47">
        <v>2</v>
      </c>
      <c r="G48" s="47">
        <v>2</v>
      </c>
      <c r="H48" s="47">
        <v>0</v>
      </c>
      <c r="I48" s="47">
        <v>0</v>
      </c>
      <c r="J48" s="47">
        <v>0</v>
      </c>
    </row>
    <row r="49" spans="1:10" ht="15.95" customHeight="1" x14ac:dyDescent="0.2">
      <c r="A49" s="17" t="s">
        <v>93</v>
      </c>
      <c r="B49" s="9" t="s">
        <v>235</v>
      </c>
      <c r="C49" s="46">
        <v>1</v>
      </c>
      <c r="D49" s="37">
        <f t="shared" si="3"/>
        <v>9</v>
      </c>
      <c r="E49" s="47">
        <v>2</v>
      </c>
      <c r="F49" s="47">
        <v>0</v>
      </c>
      <c r="G49" s="47">
        <v>2</v>
      </c>
      <c r="H49" s="47">
        <v>2</v>
      </c>
      <c r="I49" s="47">
        <v>3</v>
      </c>
      <c r="J49" s="47">
        <v>0</v>
      </c>
    </row>
    <row r="50" spans="1:10" ht="15.95" customHeight="1" x14ac:dyDescent="0.2">
      <c r="A50" s="17" t="s">
        <v>45</v>
      </c>
      <c r="B50" s="9" t="s">
        <v>236</v>
      </c>
      <c r="C50" s="46">
        <v>2</v>
      </c>
      <c r="D50" s="37">
        <f t="shared" si="3"/>
        <v>8</v>
      </c>
      <c r="E50" s="47">
        <v>4</v>
      </c>
      <c r="F50" s="47">
        <v>0</v>
      </c>
      <c r="G50" s="47">
        <v>2</v>
      </c>
      <c r="H50" s="47">
        <v>2</v>
      </c>
      <c r="I50" s="47">
        <v>0</v>
      </c>
      <c r="J50" s="47">
        <v>0</v>
      </c>
    </row>
    <row r="51" spans="1:10" ht="15.95" customHeight="1" x14ac:dyDescent="0.2">
      <c r="A51" s="17" t="s">
        <v>46</v>
      </c>
      <c r="B51" s="9" t="s">
        <v>239</v>
      </c>
      <c r="C51" s="46" t="s">
        <v>145</v>
      </c>
      <c r="D51" s="37">
        <f t="shared" si="3"/>
        <v>5</v>
      </c>
      <c r="E51" s="47">
        <v>2</v>
      </c>
      <c r="F51" s="47">
        <v>1</v>
      </c>
      <c r="G51" s="47">
        <v>0</v>
      </c>
      <c r="H51" s="47">
        <v>2</v>
      </c>
      <c r="I51" s="47">
        <v>0</v>
      </c>
      <c r="J51" s="47">
        <v>0</v>
      </c>
    </row>
    <row r="52" spans="1:10" ht="15.95" customHeight="1" x14ac:dyDescent="0.2">
      <c r="A52" s="14" t="s">
        <v>47</v>
      </c>
      <c r="B52" s="20"/>
      <c r="C52" s="53"/>
      <c r="D52" s="44"/>
      <c r="E52" s="44"/>
      <c r="F52" s="44"/>
      <c r="G52" s="44"/>
      <c r="H52" s="44"/>
      <c r="I52" s="44"/>
      <c r="J52" s="44"/>
    </row>
    <row r="53" spans="1:10" ht="15.95" customHeight="1" x14ac:dyDescent="0.2">
      <c r="A53" s="17" t="s">
        <v>48</v>
      </c>
      <c r="B53" s="9" t="s">
        <v>233</v>
      </c>
      <c r="C53" s="46" t="s">
        <v>198</v>
      </c>
      <c r="D53" s="37">
        <f t="shared" ref="D53:D66" si="4">SUM(E53:J53)</f>
        <v>10</v>
      </c>
      <c r="E53" s="47">
        <v>4</v>
      </c>
      <c r="F53" s="47">
        <v>2</v>
      </c>
      <c r="G53" s="47">
        <v>2</v>
      </c>
      <c r="H53" s="47">
        <v>2</v>
      </c>
      <c r="I53" s="47">
        <v>0</v>
      </c>
      <c r="J53" s="47">
        <v>0</v>
      </c>
    </row>
    <row r="54" spans="1:10" ht="15.95" customHeight="1" x14ac:dyDescent="0.2">
      <c r="A54" s="17" t="s">
        <v>49</v>
      </c>
      <c r="B54" s="9">
        <v>51</v>
      </c>
      <c r="C54" s="46">
        <v>9</v>
      </c>
      <c r="D54" s="37">
        <f t="shared" si="4"/>
        <v>7.5</v>
      </c>
      <c r="E54" s="47">
        <v>0.5</v>
      </c>
      <c r="F54" s="47">
        <v>0</v>
      </c>
      <c r="G54" s="47">
        <v>2</v>
      </c>
      <c r="H54" s="47">
        <v>2</v>
      </c>
      <c r="I54" s="47">
        <v>0</v>
      </c>
      <c r="J54" s="47">
        <v>3</v>
      </c>
    </row>
    <row r="55" spans="1:10" ht="15.95" customHeight="1" x14ac:dyDescent="0.2">
      <c r="A55" s="17" t="s">
        <v>50</v>
      </c>
      <c r="B55" s="9" t="s">
        <v>236</v>
      </c>
      <c r="C55" s="46" t="s">
        <v>204</v>
      </c>
      <c r="D55" s="37">
        <f t="shared" si="4"/>
        <v>8</v>
      </c>
      <c r="E55" s="47">
        <v>2</v>
      </c>
      <c r="F55" s="47">
        <v>0</v>
      </c>
      <c r="G55" s="47">
        <v>2</v>
      </c>
      <c r="H55" s="47">
        <v>2</v>
      </c>
      <c r="I55" s="47">
        <v>2</v>
      </c>
      <c r="J55" s="47">
        <v>0</v>
      </c>
    </row>
    <row r="56" spans="1:10" ht="15.95" customHeight="1" x14ac:dyDescent="0.2">
      <c r="A56" s="17" t="s">
        <v>51</v>
      </c>
      <c r="B56" s="9" t="s">
        <v>237</v>
      </c>
      <c r="C56" s="46">
        <v>10</v>
      </c>
      <c r="D56" s="37">
        <f t="shared" si="4"/>
        <v>7</v>
      </c>
      <c r="E56" s="47">
        <v>1</v>
      </c>
      <c r="F56" s="47">
        <v>2</v>
      </c>
      <c r="G56" s="47">
        <v>2</v>
      </c>
      <c r="H56" s="47">
        <v>0</v>
      </c>
      <c r="I56" s="47">
        <v>0</v>
      </c>
      <c r="J56" s="47">
        <v>2</v>
      </c>
    </row>
    <row r="57" spans="1:10" ht="15.95" customHeight="1" x14ac:dyDescent="0.2">
      <c r="A57" s="17" t="s">
        <v>52</v>
      </c>
      <c r="B57" s="9" t="s">
        <v>235</v>
      </c>
      <c r="C57" s="46">
        <v>4</v>
      </c>
      <c r="D57" s="37">
        <f t="shared" si="4"/>
        <v>9</v>
      </c>
      <c r="E57" s="47">
        <v>4</v>
      </c>
      <c r="F57" s="47">
        <v>1</v>
      </c>
      <c r="G57" s="47">
        <v>2</v>
      </c>
      <c r="H57" s="47">
        <v>2</v>
      </c>
      <c r="I57" s="47">
        <v>0</v>
      </c>
      <c r="J57" s="47">
        <v>0</v>
      </c>
    </row>
    <row r="58" spans="1:10" ht="15.95" customHeight="1" x14ac:dyDescent="0.2">
      <c r="A58" s="17" t="s">
        <v>53</v>
      </c>
      <c r="B58" s="9" t="s">
        <v>236</v>
      </c>
      <c r="C58" s="46" t="s">
        <v>204</v>
      </c>
      <c r="D58" s="37">
        <f t="shared" si="4"/>
        <v>8</v>
      </c>
      <c r="E58" s="47">
        <v>2</v>
      </c>
      <c r="F58" s="47">
        <v>0</v>
      </c>
      <c r="G58" s="47">
        <v>2</v>
      </c>
      <c r="H58" s="47">
        <v>2</v>
      </c>
      <c r="I58" s="47">
        <v>2</v>
      </c>
      <c r="J58" s="47">
        <v>0</v>
      </c>
    </row>
    <row r="59" spans="1:10" ht="15.95" customHeight="1" x14ac:dyDescent="0.2">
      <c r="A59" s="17" t="s">
        <v>54</v>
      </c>
      <c r="B59" s="9" t="s">
        <v>232</v>
      </c>
      <c r="C59" s="46">
        <v>11</v>
      </c>
      <c r="D59" s="37">
        <f t="shared" si="4"/>
        <v>6</v>
      </c>
      <c r="E59" s="47">
        <v>2</v>
      </c>
      <c r="F59" s="47">
        <v>2</v>
      </c>
      <c r="G59" s="47">
        <v>0</v>
      </c>
      <c r="H59" s="47">
        <v>2</v>
      </c>
      <c r="I59" s="47">
        <v>0</v>
      </c>
      <c r="J59" s="47">
        <v>0</v>
      </c>
    </row>
    <row r="60" spans="1:10" ht="15.95" customHeight="1" x14ac:dyDescent="0.2">
      <c r="A60" s="17" t="s">
        <v>55</v>
      </c>
      <c r="B60" s="9" t="s">
        <v>233</v>
      </c>
      <c r="C60" s="46" t="s">
        <v>198</v>
      </c>
      <c r="D60" s="37">
        <f t="shared" si="4"/>
        <v>10</v>
      </c>
      <c r="E60" s="47">
        <v>4</v>
      </c>
      <c r="F60" s="47">
        <v>0</v>
      </c>
      <c r="G60" s="47">
        <v>2</v>
      </c>
      <c r="H60" s="47">
        <v>2</v>
      </c>
      <c r="I60" s="47">
        <v>2</v>
      </c>
      <c r="J60" s="47">
        <v>0</v>
      </c>
    </row>
    <row r="61" spans="1:10" ht="15.95" customHeight="1" x14ac:dyDescent="0.2">
      <c r="A61" s="17" t="s">
        <v>56</v>
      </c>
      <c r="B61" s="9">
        <v>74</v>
      </c>
      <c r="C61" s="46">
        <v>13</v>
      </c>
      <c r="D61" s="37">
        <f t="shared" si="4"/>
        <v>4.5</v>
      </c>
      <c r="E61" s="47">
        <v>0.5</v>
      </c>
      <c r="F61" s="47">
        <v>0</v>
      </c>
      <c r="G61" s="47">
        <v>2</v>
      </c>
      <c r="H61" s="47">
        <v>2</v>
      </c>
      <c r="I61" s="47">
        <v>0</v>
      </c>
      <c r="J61" s="47">
        <v>0</v>
      </c>
    </row>
    <row r="62" spans="1:10" ht="15.95" customHeight="1" x14ac:dyDescent="0.2">
      <c r="A62" s="17" t="s">
        <v>57</v>
      </c>
      <c r="B62" s="9" t="s">
        <v>213</v>
      </c>
      <c r="C62" s="46">
        <v>1</v>
      </c>
      <c r="D62" s="37">
        <f t="shared" si="4"/>
        <v>12</v>
      </c>
      <c r="E62" s="47">
        <v>4</v>
      </c>
      <c r="F62" s="47">
        <v>2</v>
      </c>
      <c r="G62" s="47">
        <v>2</v>
      </c>
      <c r="H62" s="47">
        <v>2</v>
      </c>
      <c r="I62" s="47">
        <v>2</v>
      </c>
      <c r="J62" s="47">
        <v>0</v>
      </c>
    </row>
    <row r="63" spans="1:10" ht="15.95" customHeight="1" x14ac:dyDescent="0.2">
      <c r="A63" s="17" t="s">
        <v>58</v>
      </c>
      <c r="B63" s="9" t="s">
        <v>236</v>
      </c>
      <c r="C63" s="46" t="s">
        <v>204</v>
      </c>
      <c r="D63" s="37">
        <f t="shared" si="4"/>
        <v>8</v>
      </c>
      <c r="E63" s="47">
        <v>4</v>
      </c>
      <c r="F63" s="47">
        <v>0</v>
      </c>
      <c r="G63" s="47">
        <v>2</v>
      </c>
      <c r="H63" s="47">
        <v>2</v>
      </c>
      <c r="I63" s="47">
        <v>0</v>
      </c>
      <c r="J63" s="47">
        <v>0</v>
      </c>
    </row>
    <row r="64" spans="1:10" ht="15.95" customHeight="1" x14ac:dyDescent="0.2">
      <c r="A64" s="17" t="s">
        <v>59</v>
      </c>
      <c r="B64" s="9" t="s">
        <v>234</v>
      </c>
      <c r="C64" s="46">
        <v>14</v>
      </c>
      <c r="D64" s="37">
        <f t="shared" si="4"/>
        <v>4</v>
      </c>
      <c r="E64" s="47">
        <v>2</v>
      </c>
      <c r="F64" s="47">
        <v>0</v>
      </c>
      <c r="G64" s="47">
        <v>0</v>
      </c>
      <c r="H64" s="47">
        <v>2</v>
      </c>
      <c r="I64" s="47">
        <v>0</v>
      </c>
      <c r="J64" s="47">
        <v>0</v>
      </c>
    </row>
    <row r="65" spans="1:10" ht="15.95" customHeight="1" x14ac:dyDescent="0.2">
      <c r="A65" s="17" t="s">
        <v>60</v>
      </c>
      <c r="B65" s="9" t="s">
        <v>239</v>
      </c>
      <c r="C65" s="46">
        <v>12</v>
      </c>
      <c r="D65" s="37">
        <f t="shared" si="4"/>
        <v>5</v>
      </c>
      <c r="E65" s="47">
        <v>1</v>
      </c>
      <c r="F65" s="47">
        <v>0</v>
      </c>
      <c r="G65" s="47">
        <v>2</v>
      </c>
      <c r="H65" s="47">
        <v>2</v>
      </c>
      <c r="I65" s="47">
        <v>0</v>
      </c>
      <c r="J65" s="47">
        <v>0</v>
      </c>
    </row>
    <row r="66" spans="1:10" ht="15.95" customHeight="1" x14ac:dyDescent="0.2">
      <c r="A66" s="17" t="s">
        <v>61</v>
      </c>
      <c r="B66" s="9" t="s">
        <v>236</v>
      </c>
      <c r="C66" s="46" t="s">
        <v>204</v>
      </c>
      <c r="D66" s="37">
        <f t="shared" si="4"/>
        <v>8</v>
      </c>
      <c r="E66" s="47">
        <v>4</v>
      </c>
      <c r="F66" s="47">
        <v>0</v>
      </c>
      <c r="G66" s="47">
        <v>2</v>
      </c>
      <c r="H66" s="47">
        <v>0</v>
      </c>
      <c r="I66" s="47">
        <v>2</v>
      </c>
      <c r="J66" s="47">
        <v>0</v>
      </c>
    </row>
    <row r="67" spans="1:10" ht="15.95" customHeight="1" x14ac:dyDescent="0.2">
      <c r="A67" s="14" t="s">
        <v>62</v>
      </c>
      <c r="B67" s="20"/>
      <c r="C67" s="53"/>
      <c r="D67" s="44"/>
      <c r="E67" s="44"/>
      <c r="F67" s="44"/>
      <c r="G67" s="44"/>
      <c r="H67" s="44"/>
      <c r="I67" s="44"/>
      <c r="J67" s="44"/>
    </row>
    <row r="68" spans="1:10" ht="15.95" customHeight="1" x14ac:dyDescent="0.2">
      <c r="A68" s="17" t="s">
        <v>63</v>
      </c>
      <c r="B68" s="9" t="s">
        <v>236</v>
      </c>
      <c r="C68" s="46" t="s">
        <v>205</v>
      </c>
      <c r="D68" s="37">
        <f t="shared" ref="D68:D73" si="5">SUM(E68:J68)</f>
        <v>8</v>
      </c>
      <c r="E68" s="47">
        <v>2</v>
      </c>
      <c r="F68" s="47">
        <v>0</v>
      </c>
      <c r="G68" s="47">
        <v>2</v>
      </c>
      <c r="H68" s="47">
        <v>2</v>
      </c>
      <c r="I68" s="47">
        <v>2</v>
      </c>
      <c r="J68" s="47">
        <v>0</v>
      </c>
    </row>
    <row r="69" spans="1:10" ht="15.95" customHeight="1" x14ac:dyDescent="0.2">
      <c r="A69" s="17" t="s">
        <v>64</v>
      </c>
      <c r="B69" s="9" t="s">
        <v>236</v>
      </c>
      <c r="C69" s="46" t="s">
        <v>205</v>
      </c>
      <c r="D69" s="37">
        <f t="shared" si="5"/>
        <v>8</v>
      </c>
      <c r="E69" s="47">
        <v>4</v>
      </c>
      <c r="F69" s="47">
        <v>2</v>
      </c>
      <c r="G69" s="47">
        <v>2</v>
      </c>
      <c r="H69" s="47">
        <v>0</v>
      </c>
      <c r="I69" s="47">
        <v>0</v>
      </c>
      <c r="J69" s="47">
        <v>0</v>
      </c>
    </row>
    <row r="70" spans="1:10" ht="15.95" customHeight="1" x14ac:dyDescent="0.2">
      <c r="A70" s="17" t="s">
        <v>65</v>
      </c>
      <c r="B70" s="9" t="s">
        <v>236</v>
      </c>
      <c r="C70" s="46" t="s">
        <v>205</v>
      </c>
      <c r="D70" s="37">
        <f t="shared" si="5"/>
        <v>8</v>
      </c>
      <c r="E70" s="47">
        <v>2</v>
      </c>
      <c r="F70" s="47">
        <v>2</v>
      </c>
      <c r="G70" s="47">
        <v>2</v>
      </c>
      <c r="H70" s="47">
        <v>0</v>
      </c>
      <c r="I70" s="47">
        <v>0</v>
      </c>
      <c r="J70" s="47">
        <v>2</v>
      </c>
    </row>
    <row r="71" spans="1:10" ht="15.95" customHeight="1" x14ac:dyDescent="0.2">
      <c r="A71" s="17" t="s">
        <v>66</v>
      </c>
      <c r="B71" s="9" t="s">
        <v>239</v>
      </c>
      <c r="C71" s="46">
        <v>6</v>
      </c>
      <c r="D71" s="37">
        <f t="shared" si="5"/>
        <v>5</v>
      </c>
      <c r="E71" s="47">
        <v>1</v>
      </c>
      <c r="F71" s="47">
        <v>0</v>
      </c>
      <c r="G71" s="47">
        <v>2</v>
      </c>
      <c r="H71" s="47">
        <v>0</v>
      </c>
      <c r="I71" s="47">
        <v>2</v>
      </c>
      <c r="J71" s="47">
        <v>0</v>
      </c>
    </row>
    <row r="72" spans="1:10" ht="15.95" customHeight="1" x14ac:dyDescent="0.2">
      <c r="A72" s="17" t="s">
        <v>67</v>
      </c>
      <c r="B72" s="9" t="s">
        <v>233</v>
      </c>
      <c r="C72" s="46">
        <v>1</v>
      </c>
      <c r="D72" s="37">
        <f t="shared" si="5"/>
        <v>10</v>
      </c>
      <c r="E72" s="47">
        <v>4</v>
      </c>
      <c r="F72" s="47">
        <v>0</v>
      </c>
      <c r="G72" s="47">
        <v>2</v>
      </c>
      <c r="H72" s="47">
        <v>2</v>
      </c>
      <c r="I72" s="47">
        <v>0</v>
      </c>
      <c r="J72" s="47">
        <v>2</v>
      </c>
    </row>
    <row r="73" spans="1:10" ht="15.95" customHeight="1" x14ac:dyDescent="0.2">
      <c r="A73" s="17" t="s">
        <v>68</v>
      </c>
      <c r="B73" s="9" t="s">
        <v>235</v>
      </c>
      <c r="C73" s="46">
        <v>2</v>
      </c>
      <c r="D73" s="37">
        <f t="shared" si="5"/>
        <v>9</v>
      </c>
      <c r="E73" s="47">
        <v>2</v>
      </c>
      <c r="F73" s="47">
        <v>0</v>
      </c>
      <c r="G73" s="47">
        <v>2</v>
      </c>
      <c r="H73" s="47">
        <v>2</v>
      </c>
      <c r="I73" s="47">
        <v>0</v>
      </c>
      <c r="J73" s="47">
        <v>3</v>
      </c>
    </row>
    <row r="74" spans="1:10" ht="15.95" customHeight="1" x14ac:dyDescent="0.2">
      <c r="A74" s="14" t="s">
        <v>69</v>
      </c>
      <c r="B74" s="20"/>
      <c r="C74" s="53"/>
      <c r="D74" s="44"/>
      <c r="E74" s="44"/>
      <c r="F74" s="44"/>
      <c r="G74" s="44"/>
      <c r="H74" s="44"/>
      <c r="I74" s="44"/>
      <c r="J74" s="44"/>
    </row>
    <row r="75" spans="1:10" ht="15.95" customHeight="1" x14ac:dyDescent="0.2">
      <c r="A75" s="17" t="s">
        <v>70</v>
      </c>
      <c r="B75" s="9" t="s">
        <v>234</v>
      </c>
      <c r="C75" s="46">
        <v>11</v>
      </c>
      <c r="D75" s="37">
        <f t="shared" ref="D75:D86" si="6">SUM(E75:J75)</f>
        <v>4</v>
      </c>
      <c r="E75" s="47">
        <v>2</v>
      </c>
      <c r="F75" s="47">
        <v>0</v>
      </c>
      <c r="G75" s="47">
        <v>2</v>
      </c>
      <c r="H75" s="47">
        <v>0</v>
      </c>
      <c r="I75" s="47">
        <v>0</v>
      </c>
      <c r="J75" s="47">
        <v>0</v>
      </c>
    </row>
    <row r="76" spans="1:10" ht="15.95" customHeight="1" x14ac:dyDescent="0.2">
      <c r="A76" s="17" t="s">
        <v>71</v>
      </c>
      <c r="B76" s="9" t="s">
        <v>235</v>
      </c>
      <c r="C76" s="46" t="s">
        <v>145</v>
      </c>
      <c r="D76" s="37">
        <f t="shared" si="6"/>
        <v>9</v>
      </c>
      <c r="E76" s="47">
        <v>4</v>
      </c>
      <c r="F76" s="47">
        <v>0</v>
      </c>
      <c r="G76" s="47">
        <v>0</v>
      </c>
      <c r="H76" s="47">
        <v>2</v>
      </c>
      <c r="I76" s="47">
        <v>3</v>
      </c>
      <c r="J76" s="47">
        <v>0</v>
      </c>
    </row>
    <row r="77" spans="1:10" ht="15.95" customHeight="1" x14ac:dyDescent="0.2">
      <c r="A77" s="17" t="s">
        <v>72</v>
      </c>
      <c r="B77" s="9" t="s">
        <v>235</v>
      </c>
      <c r="C77" s="46" t="s">
        <v>145</v>
      </c>
      <c r="D77" s="37">
        <f t="shared" si="6"/>
        <v>9</v>
      </c>
      <c r="E77" s="47">
        <v>2</v>
      </c>
      <c r="F77" s="47">
        <v>2</v>
      </c>
      <c r="G77" s="47">
        <v>2</v>
      </c>
      <c r="H77" s="47">
        <v>0</v>
      </c>
      <c r="I77" s="47">
        <v>0</v>
      </c>
      <c r="J77" s="47">
        <v>3</v>
      </c>
    </row>
    <row r="78" spans="1:10" ht="15.95" customHeight="1" x14ac:dyDescent="0.2">
      <c r="A78" s="17" t="s">
        <v>73</v>
      </c>
      <c r="B78" s="9" t="s">
        <v>237</v>
      </c>
      <c r="C78" s="46" t="s">
        <v>200</v>
      </c>
      <c r="D78" s="37">
        <f t="shared" si="6"/>
        <v>7</v>
      </c>
      <c r="E78" s="47">
        <v>2</v>
      </c>
      <c r="F78" s="47">
        <v>2</v>
      </c>
      <c r="G78" s="47">
        <v>2</v>
      </c>
      <c r="H78" s="47">
        <v>0</v>
      </c>
      <c r="I78" s="47">
        <v>1</v>
      </c>
      <c r="J78" s="47">
        <v>0</v>
      </c>
    </row>
    <row r="79" spans="1:10" ht="15.95" customHeight="1" x14ac:dyDescent="0.2">
      <c r="A79" s="17" t="s">
        <v>74</v>
      </c>
      <c r="B79" s="9" t="s">
        <v>232</v>
      </c>
      <c r="C79" s="46" t="s">
        <v>182</v>
      </c>
      <c r="D79" s="37">
        <f t="shared" si="6"/>
        <v>6</v>
      </c>
      <c r="E79" s="47">
        <v>4</v>
      </c>
      <c r="F79" s="47">
        <v>0</v>
      </c>
      <c r="G79" s="47">
        <v>2</v>
      </c>
      <c r="H79" s="47">
        <v>0</v>
      </c>
      <c r="I79" s="47">
        <v>0</v>
      </c>
      <c r="J79" s="47">
        <v>0</v>
      </c>
    </row>
    <row r="80" spans="1:10" ht="15.95" customHeight="1" x14ac:dyDescent="0.2">
      <c r="A80" s="17" t="s">
        <v>75</v>
      </c>
      <c r="B80" s="9" t="s">
        <v>155</v>
      </c>
      <c r="C80" s="46">
        <v>12</v>
      </c>
      <c r="D80" s="37">
        <f t="shared" si="6"/>
        <v>3</v>
      </c>
      <c r="E80" s="47">
        <v>1</v>
      </c>
      <c r="F80" s="47">
        <v>0</v>
      </c>
      <c r="G80" s="47">
        <v>2</v>
      </c>
      <c r="H80" s="47">
        <v>0</v>
      </c>
      <c r="I80" s="47">
        <v>0</v>
      </c>
      <c r="J80" s="47">
        <v>0</v>
      </c>
    </row>
    <row r="81" spans="1:10" ht="15.95" customHeight="1" x14ac:dyDescent="0.2">
      <c r="A81" s="17" t="s">
        <v>76</v>
      </c>
      <c r="B81" s="9" t="s">
        <v>238</v>
      </c>
      <c r="C81" s="46">
        <v>1</v>
      </c>
      <c r="D81" s="37">
        <f t="shared" si="6"/>
        <v>13</v>
      </c>
      <c r="E81" s="47">
        <v>4</v>
      </c>
      <c r="F81" s="47">
        <v>2</v>
      </c>
      <c r="G81" s="47">
        <v>2</v>
      </c>
      <c r="H81" s="47">
        <v>2</v>
      </c>
      <c r="I81" s="47">
        <v>3</v>
      </c>
      <c r="J81" s="47">
        <v>0</v>
      </c>
    </row>
    <row r="82" spans="1:10" ht="15.95" customHeight="1" x14ac:dyDescent="0.2">
      <c r="A82" s="17" t="s">
        <v>77</v>
      </c>
      <c r="B82" s="9" t="s">
        <v>231</v>
      </c>
      <c r="C82" s="46" t="s">
        <v>206</v>
      </c>
      <c r="D82" s="37">
        <f t="shared" si="6"/>
        <v>11</v>
      </c>
      <c r="E82" s="47">
        <v>4</v>
      </c>
      <c r="F82" s="47">
        <v>2</v>
      </c>
      <c r="G82" s="47">
        <v>2</v>
      </c>
      <c r="H82" s="47">
        <v>2</v>
      </c>
      <c r="I82" s="47">
        <v>1</v>
      </c>
      <c r="J82" s="47">
        <v>0</v>
      </c>
    </row>
    <row r="83" spans="1:10" ht="15.95" customHeight="1" x14ac:dyDescent="0.2">
      <c r="A83" s="17" t="s">
        <v>78</v>
      </c>
      <c r="B83" s="9" t="s">
        <v>232</v>
      </c>
      <c r="C83" s="46" t="s">
        <v>182</v>
      </c>
      <c r="D83" s="37">
        <f t="shared" si="6"/>
        <v>6</v>
      </c>
      <c r="E83" s="47">
        <v>2</v>
      </c>
      <c r="F83" s="47">
        <v>0</v>
      </c>
      <c r="G83" s="47">
        <v>2</v>
      </c>
      <c r="H83" s="47">
        <v>2</v>
      </c>
      <c r="I83" s="47">
        <v>0</v>
      </c>
      <c r="J83" s="47">
        <v>0</v>
      </c>
    </row>
    <row r="84" spans="1:10" ht="15.95" customHeight="1" x14ac:dyDescent="0.2">
      <c r="A84" s="17" t="s">
        <v>79</v>
      </c>
      <c r="B84" s="9" t="s">
        <v>231</v>
      </c>
      <c r="C84" s="46" t="s">
        <v>206</v>
      </c>
      <c r="D84" s="37">
        <f t="shared" si="6"/>
        <v>11</v>
      </c>
      <c r="E84" s="47">
        <v>4</v>
      </c>
      <c r="F84" s="47">
        <v>0</v>
      </c>
      <c r="G84" s="47">
        <v>2</v>
      </c>
      <c r="H84" s="47">
        <v>0</v>
      </c>
      <c r="I84" s="47">
        <v>2</v>
      </c>
      <c r="J84" s="47">
        <v>3</v>
      </c>
    </row>
    <row r="85" spans="1:10" ht="15.95" customHeight="1" x14ac:dyDescent="0.2">
      <c r="A85" s="17" t="s">
        <v>80</v>
      </c>
      <c r="B85" s="9" t="s">
        <v>231</v>
      </c>
      <c r="C85" s="46" t="s">
        <v>206</v>
      </c>
      <c r="D85" s="37">
        <f t="shared" si="6"/>
        <v>11</v>
      </c>
      <c r="E85" s="47">
        <v>2</v>
      </c>
      <c r="F85" s="47">
        <v>2</v>
      </c>
      <c r="G85" s="47">
        <v>2</v>
      </c>
      <c r="H85" s="47">
        <v>2</v>
      </c>
      <c r="I85" s="47">
        <v>3</v>
      </c>
      <c r="J85" s="47">
        <v>0</v>
      </c>
    </row>
    <row r="86" spans="1:10" ht="15.95" customHeight="1" x14ac:dyDescent="0.2">
      <c r="A86" s="17" t="s">
        <v>81</v>
      </c>
      <c r="B86" s="9" t="s">
        <v>237</v>
      </c>
      <c r="C86" s="46" t="s">
        <v>200</v>
      </c>
      <c r="D86" s="37">
        <f t="shared" si="6"/>
        <v>7</v>
      </c>
      <c r="E86" s="47">
        <v>2</v>
      </c>
      <c r="F86" s="47">
        <v>0</v>
      </c>
      <c r="G86" s="47">
        <v>0</v>
      </c>
      <c r="H86" s="47">
        <v>2</v>
      </c>
      <c r="I86" s="47">
        <v>3</v>
      </c>
      <c r="J86" s="47">
        <v>0</v>
      </c>
    </row>
    <row r="87" spans="1:10" ht="15.95" customHeight="1" x14ac:dyDescent="0.2">
      <c r="A87" s="14" t="s">
        <v>82</v>
      </c>
      <c r="B87" s="20"/>
      <c r="C87" s="53"/>
      <c r="D87" s="44"/>
      <c r="E87" s="44"/>
      <c r="F87" s="44"/>
      <c r="G87" s="44"/>
      <c r="H87" s="44"/>
      <c r="I87" s="44"/>
      <c r="J87" s="44"/>
    </row>
    <row r="88" spans="1:10" ht="15.95" customHeight="1" x14ac:dyDescent="0.2">
      <c r="A88" s="17" t="s">
        <v>83</v>
      </c>
      <c r="B88" s="9" t="s">
        <v>233</v>
      </c>
      <c r="C88" s="46">
        <v>3</v>
      </c>
      <c r="D88" s="37">
        <f t="shared" ref="D88:D96" si="7">SUM(E88:J88)</f>
        <v>10</v>
      </c>
      <c r="E88" s="47">
        <v>4</v>
      </c>
      <c r="F88" s="47">
        <v>2</v>
      </c>
      <c r="G88" s="47">
        <v>2</v>
      </c>
      <c r="H88" s="47">
        <v>2</v>
      </c>
      <c r="I88" s="47">
        <v>0</v>
      </c>
      <c r="J88" s="47">
        <v>0</v>
      </c>
    </row>
    <row r="89" spans="1:10" ht="15.95" customHeight="1" x14ac:dyDescent="0.2">
      <c r="A89" s="17" t="s">
        <v>84</v>
      </c>
      <c r="B89" s="9" t="s">
        <v>231</v>
      </c>
      <c r="C89" s="46">
        <v>2</v>
      </c>
      <c r="D89" s="37">
        <f t="shared" si="7"/>
        <v>11</v>
      </c>
      <c r="E89" s="47">
        <v>4</v>
      </c>
      <c r="F89" s="47">
        <v>2</v>
      </c>
      <c r="G89" s="47">
        <v>2</v>
      </c>
      <c r="H89" s="47">
        <v>0</v>
      </c>
      <c r="I89" s="47">
        <v>2</v>
      </c>
      <c r="J89" s="47">
        <v>1</v>
      </c>
    </row>
    <row r="90" spans="1:10" ht="15.95" customHeight="1" x14ac:dyDescent="0.2">
      <c r="A90" s="17" t="s">
        <v>85</v>
      </c>
      <c r="B90" s="9" t="s">
        <v>235</v>
      </c>
      <c r="C90" s="46">
        <v>5</v>
      </c>
      <c r="D90" s="37">
        <f t="shared" si="7"/>
        <v>9</v>
      </c>
      <c r="E90" s="47">
        <v>4</v>
      </c>
      <c r="F90" s="47">
        <v>1</v>
      </c>
      <c r="G90" s="47">
        <v>2</v>
      </c>
      <c r="H90" s="47">
        <v>2</v>
      </c>
      <c r="I90" s="47">
        <v>0</v>
      </c>
      <c r="J90" s="47">
        <v>0</v>
      </c>
    </row>
    <row r="91" spans="1:10" ht="15.95" customHeight="1" x14ac:dyDescent="0.2">
      <c r="A91" s="17" t="s">
        <v>86</v>
      </c>
      <c r="B91" s="9" t="s">
        <v>234</v>
      </c>
      <c r="C91" s="46">
        <v>9</v>
      </c>
      <c r="D91" s="37">
        <f t="shared" si="7"/>
        <v>4</v>
      </c>
      <c r="E91" s="47">
        <v>2</v>
      </c>
      <c r="F91" s="47">
        <v>0</v>
      </c>
      <c r="G91" s="47">
        <v>0</v>
      </c>
      <c r="H91" s="47">
        <v>2</v>
      </c>
      <c r="I91" s="47">
        <v>0</v>
      </c>
      <c r="J91" s="47">
        <v>0</v>
      </c>
    </row>
    <row r="92" spans="1:10" ht="15.95" customHeight="1" x14ac:dyDescent="0.2">
      <c r="A92" s="17" t="s">
        <v>87</v>
      </c>
      <c r="B92" s="9" t="s">
        <v>232</v>
      </c>
      <c r="C92" s="46" t="s">
        <v>200</v>
      </c>
      <c r="D92" s="37">
        <f t="shared" si="7"/>
        <v>6</v>
      </c>
      <c r="E92" s="47">
        <v>4</v>
      </c>
      <c r="F92" s="47">
        <v>0</v>
      </c>
      <c r="G92" s="47">
        <v>0</v>
      </c>
      <c r="H92" s="47">
        <v>2</v>
      </c>
      <c r="I92" s="47">
        <v>0</v>
      </c>
      <c r="J92" s="47">
        <v>0</v>
      </c>
    </row>
    <row r="93" spans="1:10" ht="15.95" customHeight="1" x14ac:dyDescent="0.2">
      <c r="A93" s="17" t="s">
        <v>88</v>
      </c>
      <c r="B93" s="9">
        <v>29</v>
      </c>
      <c r="C93" s="46">
        <v>4</v>
      </c>
      <c r="D93" s="37">
        <f t="shared" si="7"/>
        <v>9.5</v>
      </c>
      <c r="E93" s="47">
        <v>0.5</v>
      </c>
      <c r="F93" s="47">
        <v>2</v>
      </c>
      <c r="G93" s="47">
        <v>2</v>
      </c>
      <c r="H93" s="47">
        <v>0</v>
      </c>
      <c r="I93" s="47">
        <v>2</v>
      </c>
      <c r="J93" s="47">
        <v>3</v>
      </c>
    </row>
    <row r="94" spans="1:10" ht="15.95" customHeight="1" x14ac:dyDescent="0.2">
      <c r="A94" s="17" t="s">
        <v>89</v>
      </c>
      <c r="B94" s="9" t="s">
        <v>237</v>
      </c>
      <c r="C94" s="46">
        <v>6</v>
      </c>
      <c r="D94" s="37">
        <f t="shared" si="7"/>
        <v>7</v>
      </c>
      <c r="E94" s="47">
        <v>2</v>
      </c>
      <c r="F94" s="47">
        <v>0</v>
      </c>
      <c r="G94" s="47">
        <v>2</v>
      </c>
      <c r="H94" s="47">
        <v>0</v>
      </c>
      <c r="I94" s="47">
        <v>0</v>
      </c>
      <c r="J94" s="47">
        <v>3</v>
      </c>
    </row>
    <row r="95" spans="1:10" ht="15.95" customHeight="1" x14ac:dyDescent="0.2">
      <c r="A95" s="17" t="s">
        <v>90</v>
      </c>
      <c r="B95" s="9" t="s">
        <v>232</v>
      </c>
      <c r="C95" s="46" t="s">
        <v>200</v>
      </c>
      <c r="D95" s="37">
        <f t="shared" si="7"/>
        <v>6</v>
      </c>
      <c r="E95" s="47">
        <v>2</v>
      </c>
      <c r="F95" s="47">
        <v>2</v>
      </c>
      <c r="G95" s="47">
        <v>2</v>
      </c>
      <c r="H95" s="47">
        <v>0</v>
      </c>
      <c r="I95" s="47">
        <v>0</v>
      </c>
      <c r="J95" s="47">
        <v>0</v>
      </c>
    </row>
    <row r="96" spans="1:10" ht="15.95" customHeight="1" x14ac:dyDescent="0.2">
      <c r="A96" s="17" t="s">
        <v>91</v>
      </c>
      <c r="B96" s="9" t="s">
        <v>238</v>
      </c>
      <c r="C96" s="46">
        <v>1</v>
      </c>
      <c r="D96" s="37">
        <f t="shared" si="7"/>
        <v>13</v>
      </c>
      <c r="E96" s="47">
        <v>1</v>
      </c>
      <c r="F96" s="47">
        <v>2</v>
      </c>
      <c r="G96" s="47">
        <v>2</v>
      </c>
      <c r="H96" s="47">
        <v>2</v>
      </c>
      <c r="I96" s="47">
        <v>3</v>
      </c>
      <c r="J96" s="47">
        <v>3</v>
      </c>
    </row>
    <row r="97" spans="1:10" ht="15.95" customHeight="1" x14ac:dyDescent="0.2">
      <c r="A97" s="14" t="s">
        <v>106</v>
      </c>
      <c r="B97" s="20"/>
      <c r="C97" s="53"/>
      <c r="D97" s="44"/>
      <c r="E97" s="44"/>
      <c r="F97" s="44"/>
      <c r="G97" s="44"/>
      <c r="H97" s="44"/>
      <c r="I97" s="44"/>
      <c r="J97" s="44"/>
    </row>
    <row r="98" spans="1:10" x14ac:dyDescent="0.2">
      <c r="A98" s="21" t="s">
        <v>107</v>
      </c>
      <c r="B98" s="9">
        <v>83</v>
      </c>
      <c r="C98" s="46">
        <v>1</v>
      </c>
      <c r="D98" s="37">
        <f>SUM(E98:J98)</f>
        <v>3.5</v>
      </c>
      <c r="E98" s="47">
        <v>0.5</v>
      </c>
      <c r="F98" s="47">
        <v>1</v>
      </c>
      <c r="G98" s="47">
        <v>2</v>
      </c>
      <c r="H98" s="47">
        <v>0</v>
      </c>
      <c r="I98" s="47">
        <v>0</v>
      </c>
      <c r="J98" s="47">
        <v>0</v>
      </c>
    </row>
    <row r="99" spans="1:10" x14ac:dyDescent="0.2">
      <c r="A99" s="21" t="s">
        <v>108</v>
      </c>
      <c r="B99" s="9" t="s">
        <v>155</v>
      </c>
      <c r="C99" s="46">
        <v>2</v>
      </c>
      <c r="D99" s="37">
        <f>SUM(E99:J99)</f>
        <v>3</v>
      </c>
      <c r="E99" s="47">
        <v>0</v>
      </c>
      <c r="F99" s="47">
        <v>1</v>
      </c>
      <c r="G99" s="47">
        <v>2</v>
      </c>
      <c r="H99" s="47">
        <v>0</v>
      </c>
      <c r="I99" s="47">
        <v>0</v>
      </c>
      <c r="J99" s="47">
        <v>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1" fitToHeight="3" orientation="landscape" r:id="rId1"/>
  <headerFooter>
    <oddFooter>&amp;A&amp;RСтраница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view="pageBreakPreview" topLeftCell="A64" zoomScaleNormal="100" zoomScaleSheetLayoutView="100" workbookViewId="0">
      <selection activeCell="C7" sqref="C7:C96"/>
    </sheetView>
  </sheetViews>
  <sheetFormatPr defaultColWidth="9.140625" defaultRowHeight="12.75" x14ac:dyDescent="0.2"/>
  <cols>
    <col min="1" max="1" width="33.42578125" style="1" customWidth="1"/>
    <col min="2" max="4" width="12.7109375" style="1" customWidth="1"/>
    <col min="5" max="5" width="34.28515625" style="1" customWidth="1"/>
    <col min="6" max="6" width="34.5703125" style="1" customWidth="1"/>
    <col min="7" max="7" width="35" style="1" customWidth="1"/>
    <col min="8" max="8" width="19.42578125" style="1" customWidth="1"/>
    <col min="9" max="16384" width="9.140625" style="1"/>
  </cols>
  <sheetData>
    <row r="1" spans="1:7" ht="17.25" customHeight="1" x14ac:dyDescent="0.2">
      <c r="A1" s="63" t="s">
        <v>109</v>
      </c>
      <c r="B1" s="63"/>
      <c r="C1" s="63"/>
      <c r="D1" s="63"/>
      <c r="E1" s="64"/>
      <c r="F1" s="64"/>
      <c r="G1" s="64"/>
    </row>
    <row r="2" spans="1:7" ht="12.75" customHeight="1" x14ac:dyDescent="0.2">
      <c r="A2" s="6" t="s">
        <v>110</v>
      </c>
      <c r="B2" s="3" t="s">
        <v>111</v>
      </c>
      <c r="C2" s="5"/>
      <c r="D2" s="5"/>
      <c r="E2" s="5"/>
      <c r="F2" s="5"/>
      <c r="G2" s="5"/>
    </row>
    <row r="3" spans="1:7" ht="14.25" customHeight="1" x14ac:dyDescent="0.2">
      <c r="A3" s="6" t="s">
        <v>112</v>
      </c>
      <c r="B3" s="32" t="s">
        <v>113</v>
      </c>
      <c r="C3" s="5"/>
      <c r="D3" s="5"/>
      <c r="E3" s="5"/>
      <c r="F3" s="5"/>
      <c r="G3" s="5"/>
    </row>
    <row r="4" spans="1:7" ht="112.5" customHeight="1" x14ac:dyDescent="0.2">
      <c r="A4" s="8" t="s">
        <v>0</v>
      </c>
      <c r="B4" s="9" t="s">
        <v>95</v>
      </c>
      <c r="C4" s="9" t="s">
        <v>96</v>
      </c>
      <c r="D4" s="9" t="s">
        <v>114</v>
      </c>
      <c r="E4" s="8" t="s">
        <v>129</v>
      </c>
      <c r="F4" s="8" t="s">
        <v>130</v>
      </c>
      <c r="G4" s="8" t="s">
        <v>131</v>
      </c>
    </row>
    <row r="5" spans="1:7" ht="15.95" customHeight="1" x14ac:dyDescent="0.2">
      <c r="A5" s="12" t="s">
        <v>1</v>
      </c>
      <c r="B5" s="11" t="s">
        <v>100</v>
      </c>
      <c r="C5" s="11" t="s">
        <v>100</v>
      </c>
      <c r="D5" s="11" t="s">
        <v>92</v>
      </c>
      <c r="E5" s="13" t="s">
        <v>92</v>
      </c>
      <c r="F5" s="13" t="s">
        <v>92</v>
      </c>
      <c r="G5" s="13" t="s">
        <v>92</v>
      </c>
    </row>
    <row r="6" spans="1:7" ht="15.95" customHeight="1" x14ac:dyDescent="0.2">
      <c r="A6" s="15" t="s">
        <v>2</v>
      </c>
      <c r="B6" s="15"/>
      <c r="C6" s="15"/>
      <c r="D6" s="15"/>
      <c r="E6" s="16"/>
      <c r="F6" s="16"/>
      <c r="G6" s="16"/>
    </row>
    <row r="7" spans="1:7" ht="15.95" customHeight="1" x14ac:dyDescent="0.2">
      <c r="A7" s="24" t="s">
        <v>3</v>
      </c>
      <c r="B7" s="9" t="s">
        <v>173</v>
      </c>
      <c r="C7" s="46" t="s">
        <v>208</v>
      </c>
      <c r="D7" s="37">
        <f t="shared" ref="D7:D24" si="0">E7+F7+G7</f>
        <v>0</v>
      </c>
      <c r="E7" s="50">
        <v>0</v>
      </c>
      <c r="F7" s="50">
        <v>0</v>
      </c>
      <c r="G7" s="50">
        <v>0</v>
      </c>
    </row>
    <row r="8" spans="1:7" ht="15.95" customHeight="1" x14ac:dyDescent="0.2">
      <c r="A8" s="24" t="s">
        <v>4</v>
      </c>
      <c r="B8" s="9" t="s">
        <v>174</v>
      </c>
      <c r="C8" s="46" t="s">
        <v>182</v>
      </c>
      <c r="D8" s="37">
        <f t="shared" si="0"/>
        <v>1</v>
      </c>
      <c r="E8" s="50">
        <v>0</v>
      </c>
      <c r="F8" s="50">
        <v>0</v>
      </c>
      <c r="G8" s="50">
        <v>1</v>
      </c>
    </row>
    <row r="9" spans="1:7" ht="15.95" customHeight="1" x14ac:dyDescent="0.2">
      <c r="A9" s="24" t="s">
        <v>5</v>
      </c>
      <c r="B9" s="9" t="s">
        <v>171</v>
      </c>
      <c r="C9" s="46" t="s">
        <v>207</v>
      </c>
      <c r="D9" s="37">
        <f t="shared" si="0"/>
        <v>7</v>
      </c>
      <c r="E9" s="50">
        <v>2</v>
      </c>
      <c r="F9" s="50">
        <v>2</v>
      </c>
      <c r="G9" s="50">
        <v>3</v>
      </c>
    </row>
    <row r="10" spans="1:7" ht="15.95" customHeight="1" x14ac:dyDescent="0.2">
      <c r="A10" s="24" t="s">
        <v>6</v>
      </c>
      <c r="B10" s="9" t="s">
        <v>171</v>
      </c>
      <c r="C10" s="46" t="s">
        <v>207</v>
      </c>
      <c r="D10" s="37">
        <f t="shared" si="0"/>
        <v>7</v>
      </c>
      <c r="E10" s="50">
        <v>2</v>
      </c>
      <c r="F10" s="50">
        <v>2</v>
      </c>
      <c r="G10" s="50">
        <v>3</v>
      </c>
    </row>
    <row r="11" spans="1:7" ht="15.95" customHeight="1" x14ac:dyDescent="0.2">
      <c r="A11" s="24" t="s">
        <v>7</v>
      </c>
      <c r="B11" s="9" t="s">
        <v>171</v>
      </c>
      <c r="C11" s="46" t="s">
        <v>207</v>
      </c>
      <c r="D11" s="37">
        <f t="shared" si="0"/>
        <v>7</v>
      </c>
      <c r="E11" s="50">
        <v>2</v>
      </c>
      <c r="F11" s="50">
        <v>2</v>
      </c>
      <c r="G11" s="50">
        <v>3</v>
      </c>
    </row>
    <row r="12" spans="1:7" ht="15.95" customHeight="1" x14ac:dyDescent="0.2">
      <c r="A12" s="24" t="s">
        <v>8</v>
      </c>
      <c r="B12" s="9" t="s">
        <v>175</v>
      </c>
      <c r="C12" s="46">
        <v>8</v>
      </c>
      <c r="D12" s="37">
        <f t="shared" si="0"/>
        <v>2</v>
      </c>
      <c r="E12" s="50">
        <v>1</v>
      </c>
      <c r="F12" s="50">
        <v>1</v>
      </c>
      <c r="G12" s="50">
        <v>0</v>
      </c>
    </row>
    <row r="13" spans="1:7" ht="15.95" customHeight="1" x14ac:dyDescent="0.2">
      <c r="A13" s="24" t="s">
        <v>9</v>
      </c>
      <c r="B13" s="9" t="s">
        <v>173</v>
      </c>
      <c r="C13" s="46" t="s">
        <v>208</v>
      </c>
      <c r="D13" s="37">
        <f t="shared" si="0"/>
        <v>0</v>
      </c>
      <c r="E13" s="50">
        <v>0</v>
      </c>
      <c r="F13" s="50">
        <v>0</v>
      </c>
      <c r="G13" s="50">
        <v>0</v>
      </c>
    </row>
    <row r="14" spans="1:7" ht="15.95" customHeight="1" x14ac:dyDescent="0.2">
      <c r="A14" s="24" t="s">
        <v>10</v>
      </c>
      <c r="B14" s="9" t="s">
        <v>176</v>
      </c>
      <c r="C14" s="46" t="s">
        <v>167</v>
      </c>
      <c r="D14" s="37">
        <f t="shared" si="0"/>
        <v>6</v>
      </c>
      <c r="E14" s="50">
        <v>1</v>
      </c>
      <c r="F14" s="50">
        <v>2</v>
      </c>
      <c r="G14" s="50">
        <v>3</v>
      </c>
    </row>
    <row r="15" spans="1:7" ht="15.95" customHeight="1" x14ac:dyDescent="0.2">
      <c r="A15" s="24" t="s">
        <v>11</v>
      </c>
      <c r="B15" s="9" t="s">
        <v>177</v>
      </c>
      <c r="C15" s="46">
        <v>7</v>
      </c>
      <c r="D15" s="37">
        <f t="shared" si="0"/>
        <v>3</v>
      </c>
      <c r="E15" s="50">
        <v>0</v>
      </c>
      <c r="F15" s="50">
        <v>1</v>
      </c>
      <c r="G15" s="50">
        <v>2</v>
      </c>
    </row>
    <row r="16" spans="1:7" ht="15.95" customHeight="1" x14ac:dyDescent="0.2">
      <c r="A16" s="24" t="s">
        <v>12</v>
      </c>
      <c r="B16" s="9" t="s">
        <v>173</v>
      </c>
      <c r="C16" s="46" t="s">
        <v>208</v>
      </c>
      <c r="D16" s="37">
        <f t="shared" si="0"/>
        <v>0</v>
      </c>
      <c r="E16" s="50">
        <v>0</v>
      </c>
      <c r="F16" s="50">
        <v>0</v>
      </c>
      <c r="G16" s="50">
        <v>0</v>
      </c>
    </row>
    <row r="17" spans="1:7" ht="15.95" customHeight="1" x14ac:dyDescent="0.2">
      <c r="A17" s="24" t="s">
        <v>13</v>
      </c>
      <c r="B17" s="9" t="s">
        <v>173</v>
      </c>
      <c r="C17" s="46" t="s">
        <v>208</v>
      </c>
      <c r="D17" s="37">
        <f t="shared" si="0"/>
        <v>0</v>
      </c>
      <c r="E17" s="50">
        <v>0</v>
      </c>
      <c r="F17" s="50">
        <v>0</v>
      </c>
      <c r="G17" s="50">
        <v>0</v>
      </c>
    </row>
    <row r="18" spans="1:7" ht="15.95" customHeight="1" x14ac:dyDescent="0.2">
      <c r="A18" s="24" t="s">
        <v>14</v>
      </c>
      <c r="B18" s="9" t="s">
        <v>174</v>
      </c>
      <c r="C18" s="46" t="s">
        <v>182</v>
      </c>
      <c r="D18" s="37">
        <f t="shared" si="0"/>
        <v>1</v>
      </c>
      <c r="E18" s="50">
        <v>0</v>
      </c>
      <c r="F18" s="50">
        <v>1</v>
      </c>
      <c r="G18" s="50">
        <v>0</v>
      </c>
    </row>
    <row r="19" spans="1:7" ht="15.95" customHeight="1" x14ac:dyDescent="0.2">
      <c r="A19" s="24" t="s">
        <v>15</v>
      </c>
      <c r="B19" s="9" t="s">
        <v>173</v>
      </c>
      <c r="C19" s="46" t="s">
        <v>208</v>
      </c>
      <c r="D19" s="37">
        <f t="shared" si="0"/>
        <v>0</v>
      </c>
      <c r="E19" s="50">
        <v>0</v>
      </c>
      <c r="F19" s="50">
        <v>0</v>
      </c>
      <c r="G19" s="50">
        <v>0</v>
      </c>
    </row>
    <row r="20" spans="1:7" ht="15.95" customHeight="1" x14ac:dyDescent="0.2">
      <c r="A20" s="24" t="s">
        <v>16</v>
      </c>
      <c r="B20" s="9" t="s">
        <v>176</v>
      </c>
      <c r="C20" s="46" t="s">
        <v>167</v>
      </c>
      <c r="D20" s="37">
        <f t="shared" si="0"/>
        <v>6</v>
      </c>
      <c r="E20" s="50">
        <v>1</v>
      </c>
      <c r="F20" s="50">
        <v>3</v>
      </c>
      <c r="G20" s="50">
        <v>2</v>
      </c>
    </row>
    <row r="21" spans="1:7" ht="15.95" customHeight="1" x14ac:dyDescent="0.2">
      <c r="A21" s="24" t="s">
        <v>17</v>
      </c>
      <c r="B21" s="9" t="s">
        <v>173</v>
      </c>
      <c r="C21" s="46" t="s">
        <v>208</v>
      </c>
      <c r="D21" s="37">
        <f t="shared" si="0"/>
        <v>0</v>
      </c>
      <c r="E21" s="50">
        <v>0</v>
      </c>
      <c r="F21" s="50">
        <v>0</v>
      </c>
      <c r="G21" s="50">
        <v>0</v>
      </c>
    </row>
    <row r="22" spans="1:7" ht="15.95" customHeight="1" x14ac:dyDescent="0.2">
      <c r="A22" s="24" t="s">
        <v>18</v>
      </c>
      <c r="B22" s="9" t="s">
        <v>178</v>
      </c>
      <c r="C22" s="46">
        <v>6</v>
      </c>
      <c r="D22" s="37">
        <f t="shared" si="0"/>
        <v>4</v>
      </c>
      <c r="E22" s="50">
        <v>1</v>
      </c>
      <c r="F22" s="50">
        <v>2</v>
      </c>
      <c r="G22" s="50">
        <v>1</v>
      </c>
    </row>
    <row r="23" spans="1:7" ht="15.95" customHeight="1" x14ac:dyDescent="0.2">
      <c r="A23" s="24" t="s">
        <v>19</v>
      </c>
      <c r="B23" s="9" t="s">
        <v>173</v>
      </c>
      <c r="C23" s="46" t="s">
        <v>208</v>
      </c>
      <c r="D23" s="37">
        <f t="shared" si="0"/>
        <v>0</v>
      </c>
      <c r="E23" s="50">
        <v>0</v>
      </c>
      <c r="F23" s="50">
        <v>0</v>
      </c>
      <c r="G23" s="50">
        <v>0</v>
      </c>
    </row>
    <row r="24" spans="1:7" ht="15.95" customHeight="1" x14ac:dyDescent="0.2">
      <c r="A24" s="24" t="s">
        <v>20</v>
      </c>
      <c r="B24" s="9" t="s">
        <v>173</v>
      </c>
      <c r="C24" s="46" t="s">
        <v>208</v>
      </c>
      <c r="D24" s="37">
        <f t="shared" si="0"/>
        <v>0</v>
      </c>
      <c r="E24" s="50">
        <v>0</v>
      </c>
      <c r="F24" s="50">
        <v>0</v>
      </c>
      <c r="G24" s="50">
        <v>0</v>
      </c>
    </row>
    <row r="25" spans="1:7" ht="15.95" customHeight="1" x14ac:dyDescent="0.2">
      <c r="A25" s="15" t="s">
        <v>21</v>
      </c>
      <c r="B25" s="20"/>
      <c r="C25" s="15"/>
      <c r="D25" s="44"/>
      <c r="E25" s="51"/>
      <c r="F25" s="51"/>
      <c r="G25" s="51"/>
    </row>
    <row r="26" spans="1:7" ht="15.95" customHeight="1" x14ac:dyDescent="0.2">
      <c r="A26" s="24" t="s">
        <v>22</v>
      </c>
      <c r="B26" s="9" t="s">
        <v>176</v>
      </c>
      <c r="C26" s="46" t="s">
        <v>203</v>
      </c>
      <c r="D26" s="37">
        <f t="shared" ref="D26:D36" si="1">E26+F26+G26</f>
        <v>6</v>
      </c>
      <c r="E26" s="50">
        <v>3</v>
      </c>
      <c r="F26" s="50">
        <v>2</v>
      </c>
      <c r="G26" s="50">
        <v>1</v>
      </c>
    </row>
    <row r="27" spans="1:7" ht="15.95" customHeight="1" x14ac:dyDescent="0.2">
      <c r="A27" s="24" t="s">
        <v>23</v>
      </c>
      <c r="B27" s="9" t="s">
        <v>176</v>
      </c>
      <c r="C27" s="46" t="s">
        <v>203</v>
      </c>
      <c r="D27" s="37">
        <f t="shared" si="1"/>
        <v>6</v>
      </c>
      <c r="E27" s="50">
        <v>2</v>
      </c>
      <c r="F27" s="50">
        <v>2</v>
      </c>
      <c r="G27" s="50">
        <v>2</v>
      </c>
    </row>
    <row r="28" spans="1:7" ht="15.95" customHeight="1" x14ac:dyDescent="0.2">
      <c r="A28" s="24" t="s">
        <v>24</v>
      </c>
      <c r="B28" s="9" t="s">
        <v>173</v>
      </c>
      <c r="C28" s="46" t="s">
        <v>209</v>
      </c>
      <c r="D28" s="37">
        <f t="shared" si="1"/>
        <v>0</v>
      </c>
      <c r="E28" s="50">
        <v>0</v>
      </c>
      <c r="F28" s="50">
        <v>0</v>
      </c>
      <c r="G28" s="50">
        <v>0</v>
      </c>
    </row>
    <row r="29" spans="1:7" ht="15.95" customHeight="1" x14ac:dyDescent="0.2">
      <c r="A29" s="24" t="s">
        <v>25</v>
      </c>
      <c r="B29" s="9" t="s">
        <v>174</v>
      </c>
      <c r="C29" s="46" t="s">
        <v>145</v>
      </c>
      <c r="D29" s="37">
        <f t="shared" si="1"/>
        <v>1</v>
      </c>
      <c r="E29" s="50">
        <v>0</v>
      </c>
      <c r="F29" s="50">
        <v>0</v>
      </c>
      <c r="G29" s="50">
        <v>1</v>
      </c>
    </row>
    <row r="30" spans="1:7" ht="15.95" customHeight="1" x14ac:dyDescent="0.2">
      <c r="A30" s="24" t="s">
        <v>26</v>
      </c>
      <c r="B30" s="9" t="s">
        <v>174</v>
      </c>
      <c r="C30" s="46" t="s">
        <v>145</v>
      </c>
      <c r="D30" s="37">
        <f t="shared" si="1"/>
        <v>1</v>
      </c>
      <c r="E30" s="50">
        <v>0</v>
      </c>
      <c r="F30" s="50">
        <v>1</v>
      </c>
      <c r="G30" s="50">
        <v>0</v>
      </c>
    </row>
    <row r="31" spans="1:7" ht="15.95" customHeight="1" x14ac:dyDescent="0.2">
      <c r="A31" s="24" t="s">
        <v>27</v>
      </c>
      <c r="B31" s="9" t="s">
        <v>173</v>
      </c>
      <c r="C31" s="46" t="s">
        <v>209</v>
      </c>
      <c r="D31" s="37">
        <f t="shared" si="1"/>
        <v>0</v>
      </c>
      <c r="E31" s="50">
        <v>0</v>
      </c>
      <c r="F31" s="50">
        <v>0</v>
      </c>
      <c r="G31" s="50">
        <v>0</v>
      </c>
    </row>
    <row r="32" spans="1:7" ht="15.95" customHeight="1" x14ac:dyDescent="0.2">
      <c r="A32" s="24" t="s">
        <v>28</v>
      </c>
      <c r="B32" s="9" t="s">
        <v>178</v>
      </c>
      <c r="C32" s="46">
        <v>3</v>
      </c>
      <c r="D32" s="37">
        <f t="shared" si="1"/>
        <v>4</v>
      </c>
      <c r="E32" s="50">
        <v>1</v>
      </c>
      <c r="F32" s="50">
        <v>2</v>
      </c>
      <c r="G32" s="50">
        <v>1</v>
      </c>
    </row>
    <row r="33" spans="1:7" ht="15.95" customHeight="1" x14ac:dyDescent="0.2">
      <c r="A33" s="24" t="s">
        <v>29</v>
      </c>
      <c r="B33" s="9" t="s">
        <v>177</v>
      </c>
      <c r="C33" s="46">
        <v>4</v>
      </c>
      <c r="D33" s="37">
        <f t="shared" si="1"/>
        <v>3</v>
      </c>
      <c r="E33" s="50">
        <v>1</v>
      </c>
      <c r="F33" s="50">
        <v>1</v>
      </c>
      <c r="G33" s="50">
        <v>1</v>
      </c>
    </row>
    <row r="34" spans="1:7" ht="15.95" customHeight="1" x14ac:dyDescent="0.2">
      <c r="A34" s="24" t="s">
        <v>30</v>
      </c>
      <c r="B34" s="9" t="s">
        <v>173</v>
      </c>
      <c r="C34" s="46" t="s">
        <v>209</v>
      </c>
      <c r="D34" s="37">
        <f t="shared" si="1"/>
        <v>0</v>
      </c>
      <c r="E34" s="50">
        <v>0</v>
      </c>
      <c r="F34" s="50">
        <v>0</v>
      </c>
      <c r="G34" s="50">
        <v>0</v>
      </c>
    </row>
    <row r="35" spans="1:7" ht="15.95" customHeight="1" x14ac:dyDescent="0.2">
      <c r="A35" s="24" t="s">
        <v>31</v>
      </c>
      <c r="B35" s="9" t="s">
        <v>173</v>
      </c>
      <c r="C35" s="46" t="s">
        <v>209</v>
      </c>
      <c r="D35" s="37">
        <f t="shared" si="1"/>
        <v>0</v>
      </c>
      <c r="E35" s="50">
        <v>0</v>
      </c>
      <c r="F35" s="50">
        <v>0</v>
      </c>
      <c r="G35" s="50">
        <v>0</v>
      </c>
    </row>
    <row r="36" spans="1:7" ht="15.95" customHeight="1" x14ac:dyDescent="0.2">
      <c r="A36" s="24" t="s">
        <v>32</v>
      </c>
      <c r="B36" s="9" t="s">
        <v>173</v>
      </c>
      <c r="C36" s="46" t="s">
        <v>209</v>
      </c>
      <c r="D36" s="37">
        <f t="shared" si="1"/>
        <v>0</v>
      </c>
      <c r="E36" s="50">
        <v>0</v>
      </c>
      <c r="F36" s="50">
        <v>0</v>
      </c>
      <c r="G36" s="50">
        <v>0</v>
      </c>
    </row>
    <row r="37" spans="1:7" ht="15.95" customHeight="1" x14ac:dyDescent="0.2">
      <c r="A37" s="15" t="s">
        <v>33</v>
      </c>
      <c r="B37" s="20"/>
      <c r="C37" s="15"/>
      <c r="D37" s="44"/>
      <c r="E37" s="51"/>
      <c r="F37" s="51"/>
      <c r="G37" s="51"/>
    </row>
    <row r="38" spans="1:7" ht="15.95" customHeight="1" x14ac:dyDescent="0.2">
      <c r="A38" s="24" t="s">
        <v>34</v>
      </c>
      <c r="B38" s="9" t="s">
        <v>175</v>
      </c>
      <c r="C38" s="9">
        <v>4</v>
      </c>
      <c r="D38" s="37">
        <f t="shared" ref="D38:D43" si="2">E38+F38+G38</f>
        <v>2</v>
      </c>
      <c r="E38" s="50">
        <v>1</v>
      </c>
      <c r="F38" s="50">
        <v>1</v>
      </c>
      <c r="G38" s="50">
        <v>0</v>
      </c>
    </row>
    <row r="39" spans="1:7" ht="15.95" customHeight="1" x14ac:dyDescent="0.2">
      <c r="A39" s="24" t="s">
        <v>35</v>
      </c>
      <c r="B39" s="9" t="s">
        <v>179</v>
      </c>
      <c r="C39" s="9">
        <v>2</v>
      </c>
      <c r="D39" s="37">
        <f t="shared" si="2"/>
        <v>5</v>
      </c>
      <c r="E39" s="50">
        <v>2</v>
      </c>
      <c r="F39" s="50">
        <v>1</v>
      </c>
      <c r="G39" s="50">
        <v>2</v>
      </c>
    </row>
    <row r="40" spans="1:7" ht="15.95" customHeight="1" x14ac:dyDescent="0.2">
      <c r="A40" s="24" t="s">
        <v>36</v>
      </c>
      <c r="B40" s="9" t="s">
        <v>180</v>
      </c>
      <c r="C40" s="9">
        <v>1</v>
      </c>
      <c r="D40" s="37">
        <f t="shared" si="2"/>
        <v>9</v>
      </c>
      <c r="E40" s="50">
        <v>3</v>
      </c>
      <c r="F40" s="50">
        <v>3</v>
      </c>
      <c r="G40" s="50">
        <v>3</v>
      </c>
    </row>
    <row r="41" spans="1:7" ht="15.95" customHeight="1" x14ac:dyDescent="0.2">
      <c r="A41" s="24" t="s">
        <v>37</v>
      </c>
      <c r="B41" s="9" t="s">
        <v>177</v>
      </c>
      <c r="C41" s="9">
        <v>3</v>
      </c>
      <c r="D41" s="37">
        <f t="shared" si="2"/>
        <v>3</v>
      </c>
      <c r="E41" s="50">
        <v>0</v>
      </c>
      <c r="F41" s="50">
        <v>1</v>
      </c>
      <c r="G41" s="50">
        <v>2</v>
      </c>
    </row>
    <row r="42" spans="1:7" ht="15.95" customHeight="1" x14ac:dyDescent="0.2">
      <c r="A42" s="24" t="s">
        <v>38</v>
      </c>
      <c r="B42" s="9" t="s">
        <v>173</v>
      </c>
      <c r="C42" s="9">
        <v>6</v>
      </c>
      <c r="D42" s="37">
        <f t="shared" si="2"/>
        <v>0</v>
      </c>
      <c r="E42" s="50">
        <v>0</v>
      </c>
      <c r="F42" s="50">
        <v>0</v>
      </c>
      <c r="G42" s="50">
        <v>0</v>
      </c>
    </row>
    <row r="43" spans="1:7" ht="15.95" customHeight="1" x14ac:dyDescent="0.2">
      <c r="A43" s="24" t="s">
        <v>39</v>
      </c>
      <c r="B43" s="9" t="s">
        <v>174</v>
      </c>
      <c r="C43" s="9">
        <v>5</v>
      </c>
      <c r="D43" s="37">
        <f t="shared" si="2"/>
        <v>1</v>
      </c>
      <c r="E43" s="50">
        <v>0</v>
      </c>
      <c r="F43" s="50">
        <v>1</v>
      </c>
      <c r="G43" s="50">
        <v>0</v>
      </c>
    </row>
    <row r="44" spans="1:7" ht="15.95" customHeight="1" x14ac:dyDescent="0.2">
      <c r="A44" s="15" t="s">
        <v>40</v>
      </c>
      <c r="B44" s="20"/>
      <c r="C44" s="15"/>
      <c r="D44" s="44"/>
      <c r="E44" s="51"/>
      <c r="F44" s="51"/>
      <c r="G44" s="51"/>
    </row>
    <row r="45" spans="1:7" ht="15.95" customHeight="1" x14ac:dyDescent="0.2">
      <c r="A45" s="24" t="s">
        <v>41</v>
      </c>
      <c r="B45" s="9" t="s">
        <v>173</v>
      </c>
      <c r="C45" s="46" t="s">
        <v>210</v>
      </c>
      <c r="D45" s="37">
        <f t="shared" ref="D45:D51" si="3">E45+F45+G45</f>
        <v>0</v>
      </c>
      <c r="E45" s="50">
        <v>0</v>
      </c>
      <c r="F45" s="50">
        <v>0</v>
      </c>
      <c r="G45" s="50">
        <v>0</v>
      </c>
    </row>
    <row r="46" spans="1:7" ht="15.95" customHeight="1" x14ac:dyDescent="0.2">
      <c r="A46" s="24" t="s">
        <v>42</v>
      </c>
      <c r="B46" s="9" t="s">
        <v>173</v>
      </c>
      <c r="C46" s="46" t="s">
        <v>210</v>
      </c>
      <c r="D46" s="37">
        <f t="shared" si="3"/>
        <v>0</v>
      </c>
      <c r="E46" s="50">
        <v>0</v>
      </c>
      <c r="F46" s="50">
        <v>0</v>
      </c>
      <c r="G46" s="50">
        <v>0</v>
      </c>
    </row>
    <row r="47" spans="1:7" ht="15.95" customHeight="1" x14ac:dyDescent="0.2">
      <c r="A47" s="24" t="s">
        <v>43</v>
      </c>
      <c r="B47" s="9" t="s">
        <v>173</v>
      </c>
      <c r="C47" s="46" t="s">
        <v>210</v>
      </c>
      <c r="D47" s="37">
        <f t="shared" si="3"/>
        <v>0</v>
      </c>
      <c r="E47" s="50">
        <v>0</v>
      </c>
      <c r="F47" s="50">
        <v>0</v>
      </c>
      <c r="G47" s="50">
        <v>0</v>
      </c>
    </row>
    <row r="48" spans="1:7" ht="15.95" customHeight="1" x14ac:dyDescent="0.2">
      <c r="A48" s="24" t="s">
        <v>44</v>
      </c>
      <c r="B48" s="9" t="s">
        <v>173</v>
      </c>
      <c r="C48" s="46" t="s">
        <v>210</v>
      </c>
      <c r="D48" s="37">
        <f t="shared" si="3"/>
        <v>0</v>
      </c>
      <c r="E48" s="50">
        <v>0</v>
      </c>
      <c r="F48" s="50">
        <v>0</v>
      </c>
      <c r="G48" s="50">
        <v>0</v>
      </c>
    </row>
    <row r="49" spans="1:7" ht="15.95" customHeight="1" x14ac:dyDescent="0.2">
      <c r="A49" s="24" t="s">
        <v>93</v>
      </c>
      <c r="B49" s="9" t="s">
        <v>173</v>
      </c>
      <c r="C49" s="46" t="s">
        <v>210</v>
      </c>
      <c r="D49" s="37">
        <f t="shared" si="3"/>
        <v>0</v>
      </c>
      <c r="E49" s="50">
        <v>0</v>
      </c>
      <c r="F49" s="50">
        <v>0</v>
      </c>
      <c r="G49" s="50">
        <v>0</v>
      </c>
    </row>
    <row r="50" spans="1:7" ht="15.95" customHeight="1" x14ac:dyDescent="0.2">
      <c r="A50" s="24" t="s">
        <v>45</v>
      </c>
      <c r="B50" s="9" t="s">
        <v>173</v>
      </c>
      <c r="C50" s="46" t="s">
        <v>210</v>
      </c>
      <c r="D50" s="37">
        <f t="shared" si="3"/>
        <v>0</v>
      </c>
      <c r="E50" s="50">
        <v>0</v>
      </c>
      <c r="F50" s="50">
        <v>0</v>
      </c>
      <c r="G50" s="50">
        <v>0</v>
      </c>
    </row>
    <row r="51" spans="1:7" ht="15.95" customHeight="1" x14ac:dyDescent="0.2">
      <c r="A51" s="24" t="s">
        <v>46</v>
      </c>
      <c r="B51" s="9" t="s">
        <v>176</v>
      </c>
      <c r="C51" s="46">
        <v>1</v>
      </c>
      <c r="D51" s="37">
        <f t="shared" si="3"/>
        <v>6</v>
      </c>
      <c r="E51" s="50">
        <v>1</v>
      </c>
      <c r="F51" s="50">
        <v>3</v>
      </c>
      <c r="G51" s="50">
        <v>2</v>
      </c>
    </row>
    <row r="52" spans="1:7" ht="15.95" customHeight="1" x14ac:dyDescent="0.2">
      <c r="A52" s="15" t="s">
        <v>47</v>
      </c>
      <c r="B52" s="20"/>
      <c r="C52" s="52"/>
      <c r="D52" s="44"/>
      <c r="E52" s="51"/>
      <c r="F52" s="51"/>
      <c r="G52" s="51"/>
    </row>
    <row r="53" spans="1:7" ht="15.95" customHeight="1" x14ac:dyDescent="0.2">
      <c r="A53" s="24" t="s">
        <v>48</v>
      </c>
      <c r="B53" s="9" t="s">
        <v>177</v>
      </c>
      <c r="C53" s="46" t="s">
        <v>183</v>
      </c>
      <c r="D53" s="37">
        <f t="shared" ref="D53:D66" si="4">E53+F53+G53</f>
        <v>3</v>
      </c>
      <c r="E53" s="50">
        <v>3</v>
      </c>
      <c r="F53" s="50">
        <v>0</v>
      </c>
      <c r="G53" s="50">
        <v>0</v>
      </c>
    </row>
    <row r="54" spans="1:7" ht="15.95" customHeight="1" x14ac:dyDescent="0.2">
      <c r="A54" s="24" t="s">
        <v>49</v>
      </c>
      <c r="B54" s="9" t="s">
        <v>180</v>
      </c>
      <c r="C54" s="46" t="s">
        <v>203</v>
      </c>
      <c r="D54" s="37">
        <f t="shared" si="4"/>
        <v>9</v>
      </c>
      <c r="E54" s="50">
        <v>3</v>
      </c>
      <c r="F54" s="50">
        <v>3</v>
      </c>
      <c r="G54" s="50">
        <v>3</v>
      </c>
    </row>
    <row r="55" spans="1:7" ht="15.95" customHeight="1" x14ac:dyDescent="0.2">
      <c r="A55" s="24" t="s">
        <v>50</v>
      </c>
      <c r="B55" s="9" t="s">
        <v>173</v>
      </c>
      <c r="C55" s="46" t="s">
        <v>172</v>
      </c>
      <c r="D55" s="37">
        <f t="shared" si="4"/>
        <v>0</v>
      </c>
      <c r="E55" s="50">
        <v>0</v>
      </c>
      <c r="F55" s="50">
        <v>0</v>
      </c>
      <c r="G55" s="50">
        <v>0</v>
      </c>
    </row>
    <row r="56" spans="1:7" ht="15.95" customHeight="1" x14ac:dyDescent="0.2">
      <c r="A56" s="24" t="s">
        <v>51</v>
      </c>
      <c r="B56" s="9" t="s">
        <v>173</v>
      </c>
      <c r="C56" s="46" t="s">
        <v>172</v>
      </c>
      <c r="D56" s="37">
        <f t="shared" si="4"/>
        <v>0</v>
      </c>
      <c r="E56" s="50">
        <v>0</v>
      </c>
      <c r="F56" s="50">
        <v>0</v>
      </c>
      <c r="G56" s="50">
        <v>0</v>
      </c>
    </row>
    <row r="57" spans="1:7" ht="15.95" customHeight="1" x14ac:dyDescent="0.2">
      <c r="A57" s="24" t="s">
        <v>52</v>
      </c>
      <c r="B57" s="9" t="s">
        <v>173</v>
      </c>
      <c r="C57" s="46" t="s">
        <v>172</v>
      </c>
      <c r="D57" s="37">
        <f t="shared" si="4"/>
        <v>0</v>
      </c>
      <c r="E57" s="50">
        <v>0</v>
      </c>
      <c r="F57" s="50">
        <v>0</v>
      </c>
      <c r="G57" s="50">
        <v>0</v>
      </c>
    </row>
    <row r="58" spans="1:7" ht="15.95" customHeight="1" x14ac:dyDescent="0.2">
      <c r="A58" s="24" t="s">
        <v>53</v>
      </c>
      <c r="B58" s="9" t="s">
        <v>180</v>
      </c>
      <c r="C58" s="46" t="s">
        <v>203</v>
      </c>
      <c r="D58" s="37">
        <f t="shared" si="4"/>
        <v>9</v>
      </c>
      <c r="E58" s="50">
        <v>3</v>
      </c>
      <c r="F58" s="50">
        <v>3</v>
      </c>
      <c r="G58" s="50">
        <v>3</v>
      </c>
    </row>
    <row r="59" spans="1:7" ht="15.95" customHeight="1" x14ac:dyDescent="0.2">
      <c r="A59" s="24" t="s">
        <v>54</v>
      </c>
      <c r="B59" s="9" t="s">
        <v>173</v>
      </c>
      <c r="C59" s="46" t="s">
        <v>172</v>
      </c>
      <c r="D59" s="37">
        <f t="shared" si="4"/>
        <v>0</v>
      </c>
      <c r="E59" s="50">
        <v>0</v>
      </c>
      <c r="F59" s="50">
        <v>0</v>
      </c>
      <c r="G59" s="50">
        <v>0</v>
      </c>
    </row>
    <row r="60" spans="1:7" ht="15.95" customHeight="1" x14ac:dyDescent="0.2">
      <c r="A60" s="24" t="s">
        <v>55</v>
      </c>
      <c r="B60" s="9" t="s">
        <v>145</v>
      </c>
      <c r="C60" s="46">
        <v>3</v>
      </c>
      <c r="D60" s="37">
        <f t="shared" si="4"/>
        <v>8</v>
      </c>
      <c r="E60" s="50">
        <v>2</v>
      </c>
      <c r="F60" s="50">
        <v>3</v>
      </c>
      <c r="G60" s="50">
        <v>3</v>
      </c>
    </row>
    <row r="61" spans="1:7" ht="15.95" customHeight="1" x14ac:dyDescent="0.2">
      <c r="A61" s="24" t="s">
        <v>56</v>
      </c>
      <c r="B61" s="9" t="s">
        <v>174</v>
      </c>
      <c r="C61" s="46" t="s">
        <v>182</v>
      </c>
      <c r="D61" s="37">
        <f t="shared" si="4"/>
        <v>1</v>
      </c>
      <c r="E61" s="50">
        <v>0</v>
      </c>
      <c r="F61" s="50">
        <v>0</v>
      </c>
      <c r="G61" s="50">
        <v>1</v>
      </c>
    </row>
    <row r="62" spans="1:7" ht="15.95" customHeight="1" x14ac:dyDescent="0.2">
      <c r="A62" s="24" t="s">
        <v>57</v>
      </c>
      <c r="B62" s="9" t="s">
        <v>174</v>
      </c>
      <c r="C62" s="46" t="s">
        <v>182</v>
      </c>
      <c r="D62" s="37">
        <f t="shared" si="4"/>
        <v>1</v>
      </c>
      <c r="E62" s="50">
        <v>0</v>
      </c>
      <c r="F62" s="50">
        <v>1</v>
      </c>
      <c r="G62" s="50">
        <v>0</v>
      </c>
    </row>
    <row r="63" spans="1:7" ht="15.95" customHeight="1" x14ac:dyDescent="0.2">
      <c r="A63" s="24" t="s">
        <v>58</v>
      </c>
      <c r="B63" s="9" t="s">
        <v>178</v>
      </c>
      <c r="C63" s="46">
        <v>5</v>
      </c>
      <c r="D63" s="37">
        <f t="shared" si="4"/>
        <v>4</v>
      </c>
      <c r="E63" s="50">
        <v>0</v>
      </c>
      <c r="F63" s="50">
        <v>1</v>
      </c>
      <c r="G63" s="50">
        <v>3</v>
      </c>
    </row>
    <row r="64" spans="1:7" ht="15.95" customHeight="1" x14ac:dyDescent="0.2">
      <c r="A64" s="24" t="s">
        <v>59</v>
      </c>
      <c r="B64" s="9" t="s">
        <v>175</v>
      </c>
      <c r="C64" s="46">
        <v>8</v>
      </c>
      <c r="D64" s="37">
        <f t="shared" si="4"/>
        <v>2</v>
      </c>
      <c r="E64" s="50">
        <v>0</v>
      </c>
      <c r="F64" s="50">
        <v>1</v>
      </c>
      <c r="G64" s="50">
        <v>1</v>
      </c>
    </row>
    <row r="65" spans="1:7" ht="15.95" customHeight="1" x14ac:dyDescent="0.2">
      <c r="A65" s="24" t="s">
        <v>60</v>
      </c>
      <c r="B65" s="9" t="s">
        <v>177</v>
      </c>
      <c r="C65" s="46" t="s">
        <v>183</v>
      </c>
      <c r="D65" s="37">
        <f t="shared" si="4"/>
        <v>3</v>
      </c>
      <c r="E65" s="50">
        <v>1</v>
      </c>
      <c r="F65" s="50">
        <v>0</v>
      </c>
      <c r="G65" s="50">
        <v>2</v>
      </c>
    </row>
    <row r="66" spans="1:7" ht="15.95" customHeight="1" x14ac:dyDescent="0.2">
      <c r="A66" s="24" t="s">
        <v>61</v>
      </c>
      <c r="B66" s="9" t="s">
        <v>179</v>
      </c>
      <c r="C66" s="46">
        <v>4</v>
      </c>
      <c r="D66" s="37">
        <f t="shared" si="4"/>
        <v>5</v>
      </c>
      <c r="E66" s="50">
        <v>2</v>
      </c>
      <c r="F66" s="50">
        <v>2</v>
      </c>
      <c r="G66" s="50">
        <v>1</v>
      </c>
    </row>
    <row r="67" spans="1:7" ht="15.95" customHeight="1" x14ac:dyDescent="0.2">
      <c r="A67" s="15" t="s">
        <v>62</v>
      </c>
      <c r="B67" s="20"/>
      <c r="C67" s="52"/>
      <c r="D67" s="44"/>
      <c r="E67" s="51"/>
      <c r="F67" s="51"/>
      <c r="G67" s="51"/>
    </row>
    <row r="68" spans="1:7" ht="15.95" customHeight="1" x14ac:dyDescent="0.2">
      <c r="A68" s="24" t="s">
        <v>63</v>
      </c>
      <c r="B68" s="9" t="s">
        <v>174</v>
      </c>
      <c r="C68" s="46" t="s">
        <v>205</v>
      </c>
      <c r="D68" s="37">
        <f t="shared" ref="D68:D73" si="5">E68+F68+G68</f>
        <v>1</v>
      </c>
      <c r="E68" s="50">
        <v>0</v>
      </c>
      <c r="F68" s="50">
        <v>0</v>
      </c>
      <c r="G68" s="50">
        <v>1</v>
      </c>
    </row>
    <row r="69" spans="1:7" ht="15.95" customHeight="1" x14ac:dyDescent="0.2">
      <c r="A69" s="24" t="s">
        <v>64</v>
      </c>
      <c r="B69" s="9" t="s">
        <v>174</v>
      </c>
      <c r="C69" s="46" t="s">
        <v>205</v>
      </c>
      <c r="D69" s="37">
        <f t="shared" si="5"/>
        <v>1</v>
      </c>
      <c r="E69" s="50">
        <v>0</v>
      </c>
      <c r="F69" s="50">
        <v>0</v>
      </c>
      <c r="G69" s="50">
        <v>1</v>
      </c>
    </row>
    <row r="70" spans="1:7" ht="15.95" customHeight="1" x14ac:dyDescent="0.2">
      <c r="A70" s="24" t="s">
        <v>65</v>
      </c>
      <c r="B70" s="9" t="s">
        <v>174</v>
      </c>
      <c r="C70" s="46" t="s">
        <v>205</v>
      </c>
      <c r="D70" s="37">
        <f t="shared" si="5"/>
        <v>1</v>
      </c>
      <c r="E70" s="50">
        <v>0</v>
      </c>
      <c r="F70" s="50">
        <v>1</v>
      </c>
      <c r="G70" s="50">
        <v>0</v>
      </c>
    </row>
    <row r="71" spans="1:7" ht="15.95" customHeight="1" x14ac:dyDescent="0.2">
      <c r="A71" s="24" t="s">
        <v>66</v>
      </c>
      <c r="B71" s="9" t="s">
        <v>173</v>
      </c>
      <c r="C71" s="46">
        <v>6</v>
      </c>
      <c r="D71" s="37">
        <f t="shared" si="5"/>
        <v>0</v>
      </c>
      <c r="E71" s="50">
        <v>0</v>
      </c>
      <c r="F71" s="50">
        <v>0</v>
      </c>
      <c r="G71" s="50">
        <v>0</v>
      </c>
    </row>
    <row r="72" spans="1:7" ht="15.95" customHeight="1" x14ac:dyDescent="0.2">
      <c r="A72" s="24" t="s">
        <v>67</v>
      </c>
      <c r="B72" s="9" t="s">
        <v>180</v>
      </c>
      <c r="C72" s="46">
        <v>1</v>
      </c>
      <c r="D72" s="37">
        <f t="shared" si="5"/>
        <v>9</v>
      </c>
      <c r="E72" s="50">
        <v>3</v>
      </c>
      <c r="F72" s="50">
        <v>3</v>
      </c>
      <c r="G72" s="50">
        <v>3</v>
      </c>
    </row>
    <row r="73" spans="1:7" ht="15.95" customHeight="1" x14ac:dyDescent="0.2">
      <c r="A73" s="24" t="s">
        <v>68</v>
      </c>
      <c r="B73" s="9" t="s">
        <v>179</v>
      </c>
      <c r="C73" s="46">
        <v>2</v>
      </c>
      <c r="D73" s="37">
        <f t="shared" si="5"/>
        <v>5</v>
      </c>
      <c r="E73" s="50">
        <v>2</v>
      </c>
      <c r="F73" s="50">
        <v>2</v>
      </c>
      <c r="G73" s="50">
        <v>1</v>
      </c>
    </row>
    <row r="74" spans="1:7" ht="15.95" customHeight="1" x14ac:dyDescent="0.2">
      <c r="A74" s="15" t="s">
        <v>69</v>
      </c>
      <c r="B74" s="20"/>
      <c r="C74" s="52"/>
      <c r="D74" s="44"/>
      <c r="E74" s="51"/>
      <c r="F74" s="51"/>
      <c r="G74" s="51"/>
    </row>
    <row r="75" spans="1:7" ht="15.95" customHeight="1" x14ac:dyDescent="0.2">
      <c r="A75" s="24" t="s">
        <v>70</v>
      </c>
      <c r="B75" s="9" t="s">
        <v>179</v>
      </c>
      <c r="C75" s="46" t="s">
        <v>198</v>
      </c>
      <c r="D75" s="37">
        <f t="shared" ref="D75:D86" si="6">E75+F75+G75</f>
        <v>5</v>
      </c>
      <c r="E75" s="50">
        <v>2</v>
      </c>
      <c r="F75" s="50">
        <v>2</v>
      </c>
      <c r="G75" s="50">
        <v>1</v>
      </c>
    </row>
    <row r="76" spans="1:7" ht="15.95" customHeight="1" x14ac:dyDescent="0.2">
      <c r="A76" s="24" t="s">
        <v>71</v>
      </c>
      <c r="B76" s="9" t="s">
        <v>173</v>
      </c>
      <c r="C76" s="46" t="s">
        <v>212</v>
      </c>
      <c r="D76" s="37">
        <f t="shared" si="6"/>
        <v>0</v>
      </c>
      <c r="E76" s="50">
        <v>0</v>
      </c>
      <c r="F76" s="50">
        <v>0</v>
      </c>
      <c r="G76" s="50">
        <v>0</v>
      </c>
    </row>
    <row r="77" spans="1:7" ht="15.95" customHeight="1" x14ac:dyDescent="0.2">
      <c r="A77" s="24" t="s">
        <v>72</v>
      </c>
      <c r="B77" s="9" t="s">
        <v>174</v>
      </c>
      <c r="C77" s="46">
        <v>6</v>
      </c>
      <c r="D77" s="37">
        <f t="shared" si="6"/>
        <v>1</v>
      </c>
      <c r="E77" s="50">
        <v>0</v>
      </c>
      <c r="F77" s="50">
        <v>0</v>
      </c>
      <c r="G77" s="50">
        <v>1</v>
      </c>
    </row>
    <row r="78" spans="1:7" ht="15.95" customHeight="1" x14ac:dyDescent="0.2">
      <c r="A78" s="24" t="s">
        <v>73</v>
      </c>
      <c r="B78" s="9" t="s">
        <v>173</v>
      </c>
      <c r="C78" s="46" t="s">
        <v>212</v>
      </c>
      <c r="D78" s="37">
        <f t="shared" si="6"/>
        <v>0</v>
      </c>
      <c r="E78" s="50">
        <v>0</v>
      </c>
      <c r="F78" s="50">
        <v>0</v>
      </c>
      <c r="G78" s="50">
        <v>0</v>
      </c>
    </row>
    <row r="79" spans="1:7" ht="15.95" customHeight="1" x14ac:dyDescent="0.2">
      <c r="A79" s="24" t="s">
        <v>74</v>
      </c>
      <c r="B79" s="9" t="s">
        <v>145</v>
      </c>
      <c r="C79" s="46">
        <v>1</v>
      </c>
      <c r="D79" s="37">
        <f t="shared" si="6"/>
        <v>8</v>
      </c>
      <c r="E79" s="50">
        <v>2</v>
      </c>
      <c r="F79" s="50">
        <v>3</v>
      </c>
      <c r="G79" s="50">
        <v>3</v>
      </c>
    </row>
    <row r="80" spans="1:7" ht="15.95" customHeight="1" x14ac:dyDescent="0.2">
      <c r="A80" s="24" t="s">
        <v>75</v>
      </c>
      <c r="B80" s="9" t="s">
        <v>173</v>
      </c>
      <c r="C80" s="46" t="s">
        <v>212</v>
      </c>
      <c r="D80" s="37">
        <f t="shared" si="6"/>
        <v>0</v>
      </c>
      <c r="E80" s="50">
        <v>0</v>
      </c>
      <c r="F80" s="50">
        <v>0</v>
      </c>
      <c r="G80" s="50">
        <v>0</v>
      </c>
    </row>
    <row r="81" spans="1:7" ht="15.95" customHeight="1" x14ac:dyDescent="0.2">
      <c r="A81" s="24" t="s">
        <v>76</v>
      </c>
      <c r="B81" s="9" t="s">
        <v>178</v>
      </c>
      <c r="C81" s="46">
        <v>4</v>
      </c>
      <c r="D81" s="37">
        <f t="shared" si="6"/>
        <v>4</v>
      </c>
      <c r="E81" s="50">
        <v>1</v>
      </c>
      <c r="F81" s="50">
        <v>2</v>
      </c>
      <c r="G81" s="50">
        <v>1</v>
      </c>
    </row>
    <row r="82" spans="1:7" ht="15.95" customHeight="1" x14ac:dyDescent="0.2">
      <c r="A82" s="24" t="s">
        <v>77</v>
      </c>
      <c r="B82" s="9" t="s">
        <v>177</v>
      </c>
      <c r="C82" s="46">
        <v>5</v>
      </c>
      <c r="D82" s="37">
        <f t="shared" si="6"/>
        <v>3</v>
      </c>
      <c r="E82" s="50">
        <v>1</v>
      </c>
      <c r="F82" s="50">
        <v>1</v>
      </c>
      <c r="G82" s="50">
        <v>1</v>
      </c>
    </row>
    <row r="83" spans="1:7" ht="15.95" customHeight="1" x14ac:dyDescent="0.2">
      <c r="A83" s="24" t="s">
        <v>78</v>
      </c>
      <c r="B83" s="9" t="s">
        <v>173</v>
      </c>
      <c r="C83" s="46" t="s">
        <v>212</v>
      </c>
      <c r="D83" s="37">
        <f t="shared" si="6"/>
        <v>0</v>
      </c>
      <c r="E83" s="50">
        <v>0</v>
      </c>
      <c r="F83" s="50">
        <v>0</v>
      </c>
      <c r="G83" s="50">
        <v>0</v>
      </c>
    </row>
    <row r="84" spans="1:7" ht="15.95" customHeight="1" x14ac:dyDescent="0.2">
      <c r="A84" s="24" t="s">
        <v>79</v>
      </c>
      <c r="B84" s="9" t="s">
        <v>173</v>
      </c>
      <c r="C84" s="46" t="s">
        <v>212</v>
      </c>
      <c r="D84" s="37">
        <f t="shared" si="6"/>
        <v>0</v>
      </c>
      <c r="E84" s="50">
        <v>0</v>
      </c>
      <c r="F84" s="50">
        <v>0</v>
      </c>
      <c r="G84" s="50">
        <v>0</v>
      </c>
    </row>
    <row r="85" spans="1:7" ht="15.95" customHeight="1" x14ac:dyDescent="0.2">
      <c r="A85" s="24" t="s">
        <v>80</v>
      </c>
      <c r="B85" s="9" t="s">
        <v>179</v>
      </c>
      <c r="C85" s="46" t="s">
        <v>198</v>
      </c>
      <c r="D85" s="37">
        <f t="shared" si="6"/>
        <v>5</v>
      </c>
      <c r="E85" s="50">
        <v>1</v>
      </c>
      <c r="F85" s="50">
        <v>2</v>
      </c>
      <c r="G85" s="50">
        <v>2</v>
      </c>
    </row>
    <row r="86" spans="1:7" ht="15.95" customHeight="1" x14ac:dyDescent="0.2">
      <c r="A86" s="24" t="s">
        <v>81</v>
      </c>
      <c r="B86" s="9" t="s">
        <v>173</v>
      </c>
      <c r="C86" s="46" t="s">
        <v>212</v>
      </c>
      <c r="D86" s="37">
        <f t="shared" si="6"/>
        <v>0</v>
      </c>
      <c r="E86" s="50">
        <v>0</v>
      </c>
      <c r="F86" s="50">
        <v>0</v>
      </c>
      <c r="G86" s="50">
        <v>0</v>
      </c>
    </row>
    <row r="87" spans="1:7" ht="15.95" customHeight="1" x14ac:dyDescent="0.2">
      <c r="A87" s="15" t="s">
        <v>82</v>
      </c>
      <c r="B87" s="20"/>
      <c r="C87" s="52"/>
      <c r="D87" s="44"/>
      <c r="E87" s="51"/>
      <c r="F87" s="51"/>
      <c r="G87" s="51"/>
    </row>
    <row r="88" spans="1:7" ht="15.95" customHeight="1" x14ac:dyDescent="0.2">
      <c r="A88" s="24" t="s">
        <v>83</v>
      </c>
      <c r="B88" s="9" t="s">
        <v>173</v>
      </c>
      <c r="C88" s="46" t="s">
        <v>213</v>
      </c>
      <c r="D88" s="37">
        <f t="shared" ref="D88:D96" si="7">E88+F88+G88</f>
        <v>0</v>
      </c>
      <c r="E88" s="50">
        <v>0</v>
      </c>
      <c r="F88" s="50">
        <v>0</v>
      </c>
      <c r="G88" s="50">
        <v>0</v>
      </c>
    </row>
    <row r="89" spans="1:7" ht="15.95" customHeight="1" x14ac:dyDescent="0.2">
      <c r="A89" s="24" t="s">
        <v>84</v>
      </c>
      <c r="B89" s="9" t="s">
        <v>177</v>
      </c>
      <c r="C89" s="46" t="s">
        <v>207</v>
      </c>
      <c r="D89" s="37">
        <f t="shared" si="7"/>
        <v>3</v>
      </c>
      <c r="E89" s="50">
        <v>2</v>
      </c>
      <c r="F89" s="50">
        <v>1</v>
      </c>
      <c r="G89" s="50">
        <v>0</v>
      </c>
    </row>
    <row r="90" spans="1:7" ht="15.95" customHeight="1" x14ac:dyDescent="0.2">
      <c r="A90" s="24" t="s">
        <v>85</v>
      </c>
      <c r="B90" s="9" t="s">
        <v>175</v>
      </c>
      <c r="C90" s="46">
        <v>4</v>
      </c>
      <c r="D90" s="37">
        <f t="shared" si="7"/>
        <v>2</v>
      </c>
      <c r="E90" s="50">
        <v>0</v>
      </c>
      <c r="F90" s="50">
        <v>1</v>
      </c>
      <c r="G90" s="50">
        <v>1</v>
      </c>
    </row>
    <row r="91" spans="1:7" ht="15.95" customHeight="1" x14ac:dyDescent="0.2">
      <c r="A91" s="24" t="s">
        <v>86</v>
      </c>
      <c r="B91" s="9" t="s">
        <v>177</v>
      </c>
      <c r="C91" s="46" t="s">
        <v>207</v>
      </c>
      <c r="D91" s="37">
        <f t="shared" si="7"/>
        <v>3</v>
      </c>
      <c r="E91" s="50">
        <v>1</v>
      </c>
      <c r="F91" s="50">
        <v>1</v>
      </c>
      <c r="G91" s="50">
        <v>1</v>
      </c>
    </row>
    <row r="92" spans="1:7" ht="15.95" customHeight="1" x14ac:dyDescent="0.2">
      <c r="A92" s="24" t="s">
        <v>87</v>
      </c>
      <c r="B92" s="9" t="s">
        <v>174</v>
      </c>
      <c r="C92" s="46">
        <v>5</v>
      </c>
      <c r="D92" s="37">
        <f t="shared" si="7"/>
        <v>1</v>
      </c>
      <c r="E92" s="50">
        <v>0</v>
      </c>
      <c r="F92" s="50">
        <v>1</v>
      </c>
      <c r="G92" s="50">
        <v>0</v>
      </c>
    </row>
    <row r="93" spans="1:7" ht="15.95" customHeight="1" x14ac:dyDescent="0.2">
      <c r="A93" s="24" t="s">
        <v>88</v>
      </c>
      <c r="B93" s="9" t="s">
        <v>173</v>
      </c>
      <c r="C93" s="46" t="s">
        <v>213</v>
      </c>
      <c r="D93" s="37">
        <f t="shared" si="7"/>
        <v>0</v>
      </c>
      <c r="E93" s="50">
        <v>0</v>
      </c>
      <c r="F93" s="50">
        <v>0</v>
      </c>
      <c r="G93" s="50">
        <v>0</v>
      </c>
    </row>
    <row r="94" spans="1:7" ht="15.95" customHeight="1" x14ac:dyDescent="0.2">
      <c r="A94" s="24" t="s">
        <v>89</v>
      </c>
      <c r="B94" s="9" t="s">
        <v>177</v>
      </c>
      <c r="C94" s="46" t="s">
        <v>207</v>
      </c>
      <c r="D94" s="37">
        <f t="shared" si="7"/>
        <v>3</v>
      </c>
      <c r="E94" s="50">
        <v>1</v>
      </c>
      <c r="F94" s="50">
        <v>2</v>
      </c>
      <c r="G94" s="50">
        <v>0</v>
      </c>
    </row>
    <row r="95" spans="1:7" ht="15.95" customHeight="1" x14ac:dyDescent="0.2">
      <c r="A95" s="24" t="s">
        <v>90</v>
      </c>
      <c r="B95" s="9" t="s">
        <v>173</v>
      </c>
      <c r="C95" s="46" t="s">
        <v>213</v>
      </c>
      <c r="D95" s="37">
        <f t="shared" si="7"/>
        <v>0</v>
      </c>
      <c r="E95" s="50">
        <v>0</v>
      </c>
      <c r="F95" s="50">
        <v>0</v>
      </c>
      <c r="G95" s="50">
        <v>0</v>
      </c>
    </row>
    <row r="96" spans="1:7" ht="15.95" customHeight="1" x14ac:dyDescent="0.2">
      <c r="A96" s="24" t="s">
        <v>91</v>
      </c>
      <c r="B96" s="9" t="s">
        <v>173</v>
      </c>
      <c r="C96" s="46" t="s">
        <v>213</v>
      </c>
      <c r="D96" s="37">
        <f t="shared" si="7"/>
        <v>0</v>
      </c>
      <c r="E96" s="50">
        <v>0</v>
      </c>
      <c r="F96" s="50">
        <v>0</v>
      </c>
      <c r="G96" s="50">
        <v>0</v>
      </c>
    </row>
    <row r="97" spans="1:7" x14ac:dyDescent="0.2">
      <c r="A97" s="14" t="s">
        <v>106</v>
      </c>
      <c r="B97" s="20"/>
      <c r="C97" s="53"/>
      <c r="D97" s="20"/>
      <c r="E97" s="20"/>
      <c r="F97" s="20"/>
      <c r="G97" s="20"/>
    </row>
    <row r="98" spans="1:7" x14ac:dyDescent="0.2">
      <c r="A98" s="24" t="s">
        <v>107</v>
      </c>
      <c r="B98" s="9"/>
      <c r="C98" s="46"/>
      <c r="D98" s="18"/>
      <c r="E98" s="19"/>
      <c r="F98" s="19"/>
      <c r="G98" s="19"/>
    </row>
    <row r="99" spans="1:7" x14ac:dyDescent="0.2">
      <c r="A99" s="24" t="s">
        <v>108</v>
      </c>
      <c r="B99" s="9"/>
      <c r="C99" s="46"/>
      <c r="D99" s="18"/>
      <c r="E99" s="19"/>
      <c r="F99" s="19"/>
      <c r="G99" s="1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  <headerFooter>
    <oddFooter>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zoomScaleNormal="100" zoomScaleSheetLayoutView="100" workbookViewId="0">
      <selection activeCell="E17" sqref="E17"/>
    </sheetView>
  </sheetViews>
  <sheetFormatPr defaultColWidth="9.140625" defaultRowHeight="12.75" x14ac:dyDescent="0.2"/>
  <cols>
    <col min="1" max="1" width="33.42578125" style="1" customWidth="1"/>
    <col min="2" max="2" width="12.7109375" style="1" customWidth="1"/>
    <col min="3" max="3" width="12.7109375" style="58" customWidth="1"/>
    <col min="4" max="4" width="12.7109375" style="1" customWidth="1"/>
    <col min="5" max="6" width="18.7109375" style="1" customWidth="1"/>
    <col min="7" max="7" width="15.85546875" style="1" customWidth="1"/>
    <col min="8" max="8" width="15.140625" style="1" customWidth="1"/>
    <col min="9" max="9" width="16.7109375" style="1" customWidth="1"/>
    <col min="10" max="10" width="22.7109375" style="1" customWidth="1"/>
    <col min="11" max="11" width="17.7109375" style="1" customWidth="1"/>
    <col min="12" max="12" width="17.85546875" style="1" customWidth="1"/>
    <col min="13" max="13" width="13.7109375" style="1" customWidth="1"/>
    <col min="14" max="16384" width="9.140625" style="1"/>
  </cols>
  <sheetData>
    <row r="1" spans="1:15" ht="21.75" customHeight="1" x14ac:dyDescent="0.2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5" ht="21.75" hidden="1" customHeight="1" x14ac:dyDescent="0.2">
      <c r="A2" s="33"/>
      <c r="B2" s="33"/>
      <c r="C2" s="54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5" ht="15.75" customHeight="1" x14ac:dyDescent="0.2">
      <c r="A3" s="6" t="s">
        <v>103</v>
      </c>
      <c r="B3" s="34" t="s">
        <v>146</v>
      </c>
      <c r="C3" s="54"/>
      <c r="D3" s="33"/>
      <c r="E3" s="35"/>
      <c r="F3" s="35"/>
      <c r="G3" s="35"/>
      <c r="H3" s="35"/>
      <c r="I3" s="35"/>
      <c r="J3" s="35"/>
      <c r="K3" s="35"/>
      <c r="L3" s="35"/>
      <c r="M3" s="35"/>
    </row>
    <row r="4" spans="1:15" ht="114" customHeight="1" x14ac:dyDescent="0.2">
      <c r="A4" s="8" t="s">
        <v>0</v>
      </c>
      <c r="B4" s="9" t="s">
        <v>95</v>
      </c>
      <c r="C4" s="46" t="s">
        <v>96</v>
      </c>
      <c r="D4" s="9" t="s">
        <v>116</v>
      </c>
      <c r="E4" s="8" t="s">
        <v>132</v>
      </c>
      <c r="F4" s="36" t="s">
        <v>133</v>
      </c>
      <c r="G4" s="8" t="s">
        <v>134</v>
      </c>
      <c r="H4" s="8" t="s">
        <v>135</v>
      </c>
      <c r="I4" s="8" t="s">
        <v>136</v>
      </c>
      <c r="J4" s="8" t="s">
        <v>137</v>
      </c>
      <c r="K4" s="8" t="s">
        <v>138</v>
      </c>
      <c r="L4" s="8" t="s">
        <v>139</v>
      </c>
      <c r="M4" s="8" t="s">
        <v>140</v>
      </c>
    </row>
    <row r="5" spans="1:15" ht="15.95" customHeight="1" x14ac:dyDescent="0.2">
      <c r="A5" s="12" t="s">
        <v>1</v>
      </c>
      <c r="B5" s="11"/>
      <c r="C5" s="55"/>
      <c r="D5" s="11" t="s">
        <v>92</v>
      </c>
      <c r="E5" s="22" t="s">
        <v>92</v>
      </c>
      <c r="F5" s="22" t="s">
        <v>92</v>
      </c>
      <c r="G5" s="22" t="s">
        <v>92</v>
      </c>
      <c r="H5" s="22" t="s">
        <v>92</v>
      </c>
      <c r="I5" s="22" t="s">
        <v>92</v>
      </c>
      <c r="J5" s="22" t="s">
        <v>92</v>
      </c>
      <c r="K5" s="22" t="s">
        <v>92</v>
      </c>
      <c r="L5" s="22" t="s">
        <v>92</v>
      </c>
      <c r="M5" s="22" t="s">
        <v>92</v>
      </c>
    </row>
    <row r="6" spans="1:15" ht="15.95" customHeight="1" x14ac:dyDescent="0.2">
      <c r="A6" s="15" t="s">
        <v>2</v>
      </c>
      <c r="B6" s="15"/>
      <c r="C6" s="52"/>
      <c r="D6" s="15"/>
      <c r="E6" s="23"/>
      <c r="F6" s="23"/>
      <c r="G6" s="23"/>
      <c r="H6" s="23"/>
      <c r="I6" s="23"/>
      <c r="J6" s="23"/>
      <c r="K6" s="23"/>
      <c r="L6" s="23"/>
      <c r="M6" s="23"/>
    </row>
    <row r="7" spans="1:15" ht="15.95" customHeight="1" x14ac:dyDescent="0.2">
      <c r="A7" s="24" t="s">
        <v>3</v>
      </c>
      <c r="B7" s="9" t="s">
        <v>181</v>
      </c>
      <c r="C7" s="46" t="s">
        <v>217</v>
      </c>
      <c r="D7" s="37">
        <f>SUM(E7:M7)</f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O7" s="25"/>
    </row>
    <row r="8" spans="1:15" ht="15.95" customHeight="1" x14ac:dyDescent="0.2">
      <c r="A8" s="24" t="s">
        <v>4</v>
      </c>
      <c r="B8" s="9" t="s">
        <v>182</v>
      </c>
      <c r="C8" s="46" t="s">
        <v>214</v>
      </c>
      <c r="D8" s="37">
        <f t="shared" ref="D8:D71" si="0">SUM(E8:M8)</f>
        <v>14</v>
      </c>
      <c r="E8" s="43">
        <v>1</v>
      </c>
      <c r="F8" s="43">
        <v>2</v>
      </c>
      <c r="G8" s="43">
        <v>0</v>
      </c>
      <c r="H8" s="43">
        <v>2</v>
      </c>
      <c r="I8" s="43">
        <v>2</v>
      </c>
      <c r="J8" s="43">
        <v>2</v>
      </c>
      <c r="K8" s="43">
        <v>2</v>
      </c>
      <c r="L8" s="43">
        <v>2</v>
      </c>
      <c r="M8" s="43">
        <v>1</v>
      </c>
    </row>
    <row r="9" spans="1:15" ht="15.95" customHeight="1" x14ac:dyDescent="0.2">
      <c r="A9" s="24" t="s">
        <v>5</v>
      </c>
      <c r="B9" s="9" t="s">
        <v>183</v>
      </c>
      <c r="C9" s="46" t="s">
        <v>203</v>
      </c>
      <c r="D9" s="37">
        <f t="shared" si="0"/>
        <v>15</v>
      </c>
      <c r="E9" s="43">
        <v>1</v>
      </c>
      <c r="F9" s="43">
        <v>2</v>
      </c>
      <c r="G9" s="43">
        <v>2</v>
      </c>
      <c r="H9" s="43">
        <v>1</v>
      </c>
      <c r="I9" s="43">
        <v>2</v>
      </c>
      <c r="J9" s="43">
        <v>2</v>
      </c>
      <c r="K9" s="43">
        <v>2</v>
      </c>
      <c r="L9" s="43">
        <v>2</v>
      </c>
      <c r="M9" s="43">
        <v>1</v>
      </c>
    </row>
    <row r="10" spans="1:15" ht="15.95" customHeight="1" x14ac:dyDescent="0.2">
      <c r="A10" s="24" t="s">
        <v>6</v>
      </c>
      <c r="B10" s="9" t="s">
        <v>184</v>
      </c>
      <c r="C10" s="46">
        <v>6</v>
      </c>
      <c r="D10" s="37">
        <f t="shared" si="0"/>
        <v>10</v>
      </c>
      <c r="E10" s="43">
        <v>1</v>
      </c>
      <c r="F10" s="43">
        <v>2</v>
      </c>
      <c r="G10" s="43">
        <v>2</v>
      </c>
      <c r="H10" s="43">
        <v>2</v>
      </c>
      <c r="I10" s="43">
        <v>0</v>
      </c>
      <c r="J10" s="43">
        <v>2</v>
      </c>
      <c r="K10" s="43">
        <v>0</v>
      </c>
      <c r="L10" s="43">
        <v>0</v>
      </c>
      <c r="M10" s="43">
        <v>1</v>
      </c>
      <c r="N10" s="25"/>
    </row>
    <row r="11" spans="1:15" ht="15.95" customHeight="1" x14ac:dyDescent="0.2">
      <c r="A11" s="24" t="s">
        <v>7</v>
      </c>
      <c r="B11" s="9" t="s">
        <v>181</v>
      </c>
      <c r="C11" s="46" t="s">
        <v>217</v>
      </c>
      <c r="D11" s="37">
        <f t="shared" si="0"/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25"/>
    </row>
    <row r="12" spans="1:15" ht="15.95" customHeight="1" x14ac:dyDescent="0.2">
      <c r="A12" s="24" t="s">
        <v>8</v>
      </c>
      <c r="B12" s="9" t="s">
        <v>181</v>
      </c>
      <c r="C12" s="46" t="s">
        <v>217</v>
      </c>
      <c r="D12" s="37">
        <f t="shared" si="0"/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25"/>
    </row>
    <row r="13" spans="1:15" ht="15.95" customHeight="1" x14ac:dyDescent="0.2">
      <c r="A13" s="24" t="s">
        <v>9</v>
      </c>
      <c r="B13" s="9" t="s">
        <v>185</v>
      </c>
      <c r="C13" s="46" t="s">
        <v>216</v>
      </c>
      <c r="D13" s="37">
        <f t="shared" si="0"/>
        <v>4</v>
      </c>
      <c r="E13" s="43">
        <v>1</v>
      </c>
      <c r="F13" s="43">
        <v>0</v>
      </c>
      <c r="G13" s="43">
        <v>0</v>
      </c>
      <c r="H13" s="43">
        <v>0</v>
      </c>
      <c r="I13" s="43">
        <v>0</v>
      </c>
      <c r="J13" s="43">
        <v>2</v>
      </c>
      <c r="K13" s="43">
        <v>0</v>
      </c>
      <c r="L13" s="43">
        <v>0</v>
      </c>
      <c r="M13" s="43">
        <v>1</v>
      </c>
      <c r="N13" s="25"/>
    </row>
    <row r="14" spans="1:15" ht="15.95" customHeight="1" x14ac:dyDescent="0.2">
      <c r="A14" s="24" t="s">
        <v>10</v>
      </c>
      <c r="B14" s="9" t="s">
        <v>186</v>
      </c>
      <c r="C14" s="46">
        <v>12</v>
      </c>
      <c r="D14" s="37">
        <f t="shared" si="0"/>
        <v>4.5</v>
      </c>
      <c r="E14" s="43">
        <v>0.5</v>
      </c>
      <c r="F14" s="43">
        <v>0</v>
      </c>
      <c r="G14" s="43">
        <v>0</v>
      </c>
      <c r="H14" s="43">
        <v>1</v>
      </c>
      <c r="I14" s="43">
        <v>0</v>
      </c>
      <c r="J14" s="43">
        <v>0</v>
      </c>
      <c r="K14" s="43">
        <v>0</v>
      </c>
      <c r="L14" s="43">
        <v>2</v>
      </c>
      <c r="M14" s="43">
        <v>1</v>
      </c>
      <c r="N14" s="25"/>
    </row>
    <row r="15" spans="1:15" ht="15.95" customHeight="1" x14ac:dyDescent="0.2">
      <c r="A15" s="24" t="s">
        <v>11</v>
      </c>
      <c r="B15" s="9" t="s">
        <v>187</v>
      </c>
      <c r="C15" s="46" t="s">
        <v>215</v>
      </c>
      <c r="D15" s="37">
        <f t="shared" si="0"/>
        <v>7</v>
      </c>
      <c r="E15" s="43">
        <v>1</v>
      </c>
      <c r="F15" s="43">
        <v>2</v>
      </c>
      <c r="G15" s="43">
        <v>1</v>
      </c>
      <c r="H15" s="43">
        <v>0</v>
      </c>
      <c r="I15" s="43">
        <v>0</v>
      </c>
      <c r="J15" s="43">
        <v>0</v>
      </c>
      <c r="K15" s="43">
        <v>0</v>
      </c>
      <c r="L15" s="43">
        <v>2</v>
      </c>
      <c r="M15" s="43">
        <v>1</v>
      </c>
      <c r="N15" s="25"/>
    </row>
    <row r="16" spans="1:15" ht="15.95" customHeight="1" x14ac:dyDescent="0.2">
      <c r="A16" s="24" t="s">
        <v>12</v>
      </c>
      <c r="B16" s="9" t="s">
        <v>183</v>
      </c>
      <c r="C16" s="46" t="s">
        <v>203</v>
      </c>
      <c r="D16" s="37">
        <f t="shared" si="0"/>
        <v>15</v>
      </c>
      <c r="E16" s="43">
        <v>1</v>
      </c>
      <c r="F16" s="43">
        <v>2</v>
      </c>
      <c r="G16" s="43">
        <v>1</v>
      </c>
      <c r="H16" s="43">
        <v>2</v>
      </c>
      <c r="I16" s="43">
        <v>2</v>
      </c>
      <c r="J16" s="43">
        <v>2</v>
      </c>
      <c r="K16" s="43">
        <v>2</v>
      </c>
      <c r="L16" s="43">
        <v>2</v>
      </c>
      <c r="M16" s="43">
        <v>1</v>
      </c>
      <c r="N16" s="25"/>
    </row>
    <row r="17" spans="1:16" ht="15.95" customHeight="1" x14ac:dyDescent="0.2">
      <c r="A17" s="24" t="s">
        <v>13</v>
      </c>
      <c r="B17" s="9" t="s">
        <v>188</v>
      </c>
      <c r="C17" s="46">
        <v>15</v>
      </c>
      <c r="D17" s="37">
        <f t="shared" si="0"/>
        <v>2</v>
      </c>
      <c r="E17" s="43">
        <v>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1</v>
      </c>
      <c r="N17" s="25"/>
    </row>
    <row r="18" spans="1:16" ht="15.95" customHeight="1" x14ac:dyDescent="0.2">
      <c r="A18" s="24" t="s">
        <v>14</v>
      </c>
      <c r="B18" s="9" t="s">
        <v>187</v>
      </c>
      <c r="C18" s="46" t="s">
        <v>215</v>
      </c>
      <c r="D18" s="37">
        <f t="shared" si="0"/>
        <v>7</v>
      </c>
      <c r="E18" s="43">
        <v>1</v>
      </c>
      <c r="F18" s="43">
        <v>0</v>
      </c>
      <c r="G18" s="43">
        <v>2</v>
      </c>
      <c r="H18" s="43">
        <v>1</v>
      </c>
      <c r="I18" s="43">
        <v>0</v>
      </c>
      <c r="J18" s="43">
        <v>0</v>
      </c>
      <c r="K18" s="43">
        <v>0</v>
      </c>
      <c r="L18" s="43">
        <v>2</v>
      </c>
      <c r="M18" s="43">
        <v>1</v>
      </c>
      <c r="N18" s="25"/>
    </row>
    <row r="19" spans="1:16" ht="15.95" customHeight="1" x14ac:dyDescent="0.2">
      <c r="A19" s="24" t="s">
        <v>15</v>
      </c>
      <c r="B19" s="9" t="s">
        <v>189</v>
      </c>
      <c r="C19" s="46">
        <v>11</v>
      </c>
      <c r="D19" s="37">
        <f t="shared" si="0"/>
        <v>6</v>
      </c>
      <c r="E19" s="43">
        <v>1</v>
      </c>
      <c r="F19" s="43">
        <v>0</v>
      </c>
      <c r="G19" s="43">
        <v>1</v>
      </c>
      <c r="H19" s="43">
        <v>1</v>
      </c>
      <c r="I19" s="43">
        <v>0</v>
      </c>
      <c r="J19" s="43">
        <v>0</v>
      </c>
      <c r="K19" s="43">
        <v>0</v>
      </c>
      <c r="L19" s="43">
        <v>2</v>
      </c>
      <c r="M19" s="43">
        <v>1</v>
      </c>
      <c r="N19" s="25"/>
    </row>
    <row r="20" spans="1:16" ht="15.95" customHeight="1" x14ac:dyDescent="0.2">
      <c r="A20" s="24" t="s">
        <v>16</v>
      </c>
      <c r="B20" s="9" t="s">
        <v>182</v>
      </c>
      <c r="C20" s="46" t="s">
        <v>214</v>
      </c>
      <c r="D20" s="37">
        <f t="shared" si="0"/>
        <v>14</v>
      </c>
      <c r="E20" s="43">
        <v>1</v>
      </c>
      <c r="F20" s="43">
        <v>2</v>
      </c>
      <c r="G20" s="43">
        <v>1</v>
      </c>
      <c r="H20" s="43">
        <v>2</v>
      </c>
      <c r="I20" s="43">
        <v>1</v>
      </c>
      <c r="J20" s="43">
        <v>2</v>
      </c>
      <c r="K20" s="43">
        <v>2</v>
      </c>
      <c r="L20" s="43">
        <v>2</v>
      </c>
      <c r="M20" s="43">
        <v>1</v>
      </c>
      <c r="N20" s="25"/>
    </row>
    <row r="21" spans="1:16" ht="15.95" customHeight="1" x14ac:dyDescent="0.2">
      <c r="A21" s="24" t="s">
        <v>17</v>
      </c>
      <c r="B21" s="9" t="s">
        <v>187</v>
      </c>
      <c r="C21" s="46" t="s">
        <v>215</v>
      </c>
      <c r="D21" s="37">
        <f t="shared" si="0"/>
        <v>7</v>
      </c>
      <c r="E21" s="43">
        <v>1</v>
      </c>
      <c r="F21" s="43">
        <v>2</v>
      </c>
      <c r="G21" s="43">
        <v>0</v>
      </c>
      <c r="H21" s="43">
        <v>1</v>
      </c>
      <c r="I21" s="43">
        <v>0</v>
      </c>
      <c r="J21" s="43">
        <v>0</v>
      </c>
      <c r="K21" s="43">
        <v>0</v>
      </c>
      <c r="L21" s="43">
        <v>2</v>
      </c>
      <c r="M21" s="43">
        <v>1</v>
      </c>
      <c r="N21" s="25"/>
    </row>
    <row r="22" spans="1:16" ht="15.95" customHeight="1" x14ac:dyDescent="0.2">
      <c r="A22" s="24" t="s">
        <v>18</v>
      </c>
      <c r="B22" s="9">
        <v>25</v>
      </c>
      <c r="C22" s="46">
        <v>7</v>
      </c>
      <c r="D22" s="37">
        <f t="shared" si="0"/>
        <v>9</v>
      </c>
      <c r="E22" s="43">
        <v>1</v>
      </c>
      <c r="F22" s="43">
        <v>2</v>
      </c>
      <c r="G22" s="43">
        <v>1</v>
      </c>
      <c r="H22" s="43">
        <v>2</v>
      </c>
      <c r="I22" s="43">
        <v>0</v>
      </c>
      <c r="J22" s="43">
        <v>0</v>
      </c>
      <c r="K22" s="43">
        <v>0</v>
      </c>
      <c r="L22" s="43">
        <v>2</v>
      </c>
      <c r="M22" s="43">
        <v>1</v>
      </c>
      <c r="N22" s="25"/>
    </row>
    <row r="23" spans="1:16" ht="15.95" customHeight="1" x14ac:dyDescent="0.2">
      <c r="A23" s="24" t="s">
        <v>19</v>
      </c>
      <c r="B23" s="9" t="s">
        <v>185</v>
      </c>
      <c r="C23" s="46" t="s">
        <v>216</v>
      </c>
      <c r="D23" s="37">
        <f t="shared" si="0"/>
        <v>4</v>
      </c>
      <c r="E23" s="43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2</v>
      </c>
      <c r="M23" s="43">
        <v>1</v>
      </c>
      <c r="N23" s="25"/>
    </row>
    <row r="24" spans="1:16" ht="15.95" customHeight="1" x14ac:dyDescent="0.2">
      <c r="A24" s="24" t="s">
        <v>20</v>
      </c>
      <c r="B24" s="9">
        <v>17</v>
      </c>
      <c r="C24" s="46">
        <v>5</v>
      </c>
      <c r="D24" s="37">
        <f t="shared" si="0"/>
        <v>11.5</v>
      </c>
      <c r="E24" s="43">
        <v>0.5</v>
      </c>
      <c r="F24" s="43">
        <v>2</v>
      </c>
      <c r="G24" s="43">
        <v>0</v>
      </c>
      <c r="H24" s="43">
        <v>2</v>
      </c>
      <c r="I24" s="43">
        <v>2</v>
      </c>
      <c r="J24" s="43">
        <v>0</v>
      </c>
      <c r="K24" s="43">
        <v>2</v>
      </c>
      <c r="L24" s="43">
        <v>2</v>
      </c>
      <c r="M24" s="43">
        <v>1</v>
      </c>
      <c r="N24" s="25"/>
    </row>
    <row r="25" spans="1:16" ht="15.95" customHeight="1" x14ac:dyDescent="0.2">
      <c r="A25" s="15" t="s">
        <v>21</v>
      </c>
      <c r="B25" s="20"/>
      <c r="C25" s="5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5"/>
    </row>
    <row r="26" spans="1:16" ht="15.95" customHeight="1" x14ac:dyDescent="0.2">
      <c r="A26" s="24" t="s">
        <v>22</v>
      </c>
      <c r="B26" s="9" t="s">
        <v>185</v>
      </c>
      <c r="C26" s="46" t="s">
        <v>169</v>
      </c>
      <c r="D26" s="37">
        <f t="shared" si="0"/>
        <v>4</v>
      </c>
      <c r="E26" s="43">
        <v>1</v>
      </c>
      <c r="F26" s="43">
        <v>0</v>
      </c>
      <c r="G26" s="43">
        <v>1</v>
      </c>
      <c r="H26" s="43">
        <v>0</v>
      </c>
      <c r="I26" s="43">
        <v>0</v>
      </c>
      <c r="J26" s="43">
        <v>1</v>
      </c>
      <c r="K26" s="43">
        <v>0</v>
      </c>
      <c r="L26" s="43">
        <v>0</v>
      </c>
      <c r="M26" s="43">
        <v>1</v>
      </c>
      <c r="N26" s="25"/>
    </row>
    <row r="27" spans="1:16" s="28" customFormat="1" ht="15.95" customHeight="1" x14ac:dyDescent="0.2">
      <c r="A27" s="26" t="s">
        <v>23</v>
      </c>
      <c r="B27" s="9" t="s">
        <v>184</v>
      </c>
      <c r="C27" s="56" t="s">
        <v>145</v>
      </c>
      <c r="D27" s="37">
        <f t="shared" si="0"/>
        <v>10</v>
      </c>
      <c r="E27" s="43">
        <v>1</v>
      </c>
      <c r="F27" s="43">
        <v>2</v>
      </c>
      <c r="G27" s="43">
        <v>1</v>
      </c>
      <c r="H27" s="43">
        <v>0</v>
      </c>
      <c r="I27" s="43">
        <v>0</v>
      </c>
      <c r="J27" s="43">
        <v>1</v>
      </c>
      <c r="K27" s="43">
        <v>2</v>
      </c>
      <c r="L27" s="43">
        <v>2</v>
      </c>
      <c r="M27" s="43">
        <v>1</v>
      </c>
      <c r="N27" s="25"/>
    </row>
    <row r="28" spans="1:16" ht="15.95" customHeight="1" x14ac:dyDescent="0.2">
      <c r="A28" s="24" t="s">
        <v>24</v>
      </c>
      <c r="B28" s="9" t="s">
        <v>184</v>
      </c>
      <c r="C28" s="46" t="s">
        <v>145</v>
      </c>
      <c r="D28" s="37">
        <f t="shared" si="0"/>
        <v>10</v>
      </c>
      <c r="E28" s="43">
        <v>1</v>
      </c>
      <c r="F28" s="43">
        <v>2</v>
      </c>
      <c r="G28" s="43">
        <v>1</v>
      </c>
      <c r="H28" s="43">
        <v>1</v>
      </c>
      <c r="I28" s="43">
        <v>0</v>
      </c>
      <c r="J28" s="43">
        <v>2</v>
      </c>
      <c r="K28" s="43">
        <v>0</v>
      </c>
      <c r="L28" s="43">
        <v>2</v>
      </c>
      <c r="M28" s="43">
        <v>1</v>
      </c>
      <c r="N28" s="25"/>
    </row>
    <row r="29" spans="1:16" ht="15.95" customHeight="1" x14ac:dyDescent="0.2">
      <c r="A29" s="24" t="s">
        <v>25</v>
      </c>
      <c r="B29" s="9" t="s">
        <v>190</v>
      </c>
      <c r="C29" s="46" t="s">
        <v>214</v>
      </c>
      <c r="D29" s="37">
        <f t="shared" si="0"/>
        <v>11</v>
      </c>
      <c r="E29" s="43">
        <v>1</v>
      </c>
      <c r="F29" s="43">
        <v>2</v>
      </c>
      <c r="G29" s="43">
        <v>2</v>
      </c>
      <c r="H29" s="43">
        <v>1</v>
      </c>
      <c r="I29" s="43">
        <v>0</v>
      </c>
      <c r="J29" s="43">
        <v>2</v>
      </c>
      <c r="K29" s="43">
        <v>0</v>
      </c>
      <c r="L29" s="43">
        <v>2</v>
      </c>
      <c r="M29" s="43">
        <v>1</v>
      </c>
      <c r="N29" s="25"/>
    </row>
    <row r="30" spans="1:16" ht="15.95" customHeight="1" x14ac:dyDescent="0.2">
      <c r="A30" s="24" t="s">
        <v>26</v>
      </c>
      <c r="B30" s="9" t="s">
        <v>185</v>
      </c>
      <c r="C30" s="46" t="s">
        <v>169</v>
      </c>
      <c r="D30" s="37">
        <f t="shared" si="0"/>
        <v>4</v>
      </c>
      <c r="E30" s="43">
        <v>1</v>
      </c>
      <c r="F30" s="43">
        <v>0</v>
      </c>
      <c r="G30" s="43">
        <v>0</v>
      </c>
      <c r="H30" s="43">
        <v>1</v>
      </c>
      <c r="I30" s="43">
        <v>0</v>
      </c>
      <c r="J30" s="43">
        <v>0</v>
      </c>
      <c r="K30" s="43">
        <v>0</v>
      </c>
      <c r="L30" s="43">
        <v>2</v>
      </c>
      <c r="M30" s="43">
        <v>0</v>
      </c>
      <c r="N30" s="25"/>
      <c r="P30" s="39"/>
    </row>
    <row r="31" spans="1:16" ht="15.95" customHeight="1" x14ac:dyDescent="0.2">
      <c r="A31" s="24" t="s">
        <v>27</v>
      </c>
      <c r="B31" s="9" t="s">
        <v>189</v>
      </c>
      <c r="C31" s="46">
        <v>7</v>
      </c>
      <c r="D31" s="37">
        <f t="shared" si="0"/>
        <v>6</v>
      </c>
      <c r="E31" s="43">
        <v>1</v>
      </c>
      <c r="F31" s="43">
        <v>0</v>
      </c>
      <c r="G31" s="43">
        <v>1</v>
      </c>
      <c r="H31" s="43">
        <v>1</v>
      </c>
      <c r="I31" s="43">
        <v>0</v>
      </c>
      <c r="J31" s="43">
        <v>0</v>
      </c>
      <c r="K31" s="43">
        <v>0</v>
      </c>
      <c r="L31" s="43">
        <v>2</v>
      </c>
      <c r="M31" s="43">
        <v>1</v>
      </c>
      <c r="N31" s="25"/>
    </row>
    <row r="32" spans="1:16" ht="15.95" customHeight="1" x14ac:dyDescent="0.2">
      <c r="A32" s="24" t="s">
        <v>28</v>
      </c>
      <c r="B32" s="9" t="s">
        <v>191</v>
      </c>
      <c r="C32" s="46" t="s">
        <v>203</v>
      </c>
      <c r="D32" s="37">
        <f t="shared" si="0"/>
        <v>12</v>
      </c>
      <c r="E32" s="43">
        <v>1</v>
      </c>
      <c r="F32" s="43">
        <v>2</v>
      </c>
      <c r="G32" s="43">
        <v>1</v>
      </c>
      <c r="H32" s="43">
        <v>1</v>
      </c>
      <c r="I32" s="43">
        <v>0</v>
      </c>
      <c r="J32" s="43">
        <v>2</v>
      </c>
      <c r="K32" s="43">
        <v>2</v>
      </c>
      <c r="L32" s="43">
        <v>2</v>
      </c>
      <c r="M32" s="43">
        <v>1</v>
      </c>
      <c r="N32" s="25"/>
    </row>
    <row r="33" spans="1:14" ht="15.95" customHeight="1" x14ac:dyDescent="0.2">
      <c r="A33" s="24" t="s">
        <v>29</v>
      </c>
      <c r="B33" s="9" t="s">
        <v>190</v>
      </c>
      <c r="C33" s="46" t="s">
        <v>214</v>
      </c>
      <c r="D33" s="37">
        <f t="shared" si="0"/>
        <v>11</v>
      </c>
      <c r="E33" s="43">
        <v>1</v>
      </c>
      <c r="F33" s="43">
        <v>2</v>
      </c>
      <c r="G33" s="43">
        <v>1</v>
      </c>
      <c r="H33" s="43">
        <v>0</v>
      </c>
      <c r="I33" s="43">
        <v>2</v>
      </c>
      <c r="J33" s="43">
        <v>0</v>
      </c>
      <c r="K33" s="43">
        <v>2</v>
      </c>
      <c r="L33" s="43">
        <v>2</v>
      </c>
      <c r="M33" s="43">
        <v>1</v>
      </c>
      <c r="N33" s="25"/>
    </row>
    <row r="34" spans="1:14" ht="15.95" customHeight="1" x14ac:dyDescent="0.2">
      <c r="A34" s="24" t="s">
        <v>30</v>
      </c>
      <c r="B34" s="9" t="s">
        <v>188</v>
      </c>
      <c r="C34" s="46">
        <v>10</v>
      </c>
      <c r="D34" s="37">
        <f t="shared" si="0"/>
        <v>2</v>
      </c>
      <c r="E34" s="43">
        <v>1</v>
      </c>
      <c r="F34" s="43">
        <v>0</v>
      </c>
      <c r="G34" s="43">
        <v>1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25"/>
    </row>
    <row r="35" spans="1:14" ht="15.95" customHeight="1" x14ac:dyDescent="0.2">
      <c r="A35" s="24" t="s">
        <v>31</v>
      </c>
      <c r="B35" s="9" t="s">
        <v>191</v>
      </c>
      <c r="C35" s="46" t="s">
        <v>203</v>
      </c>
      <c r="D35" s="37">
        <f t="shared" si="0"/>
        <v>12</v>
      </c>
      <c r="E35" s="43">
        <v>1</v>
      </c>
      <c r="F35" s="43">
        <v>2</v>
      </c>
      <c r="G35" s="43">
        <v>2</v>
      </c>
      <c r="H35" s="43">
        <v>2</v>
      </c>
      <c r="I35" s="43">
        <v>2</v>
      </c>
      <c r="J35" s="43">
        <v>0</v>
      </c>
      <c r="K35" s="43">
        <v>0</v>
      </c>
      <c r="L35" s="43">
        <v>2</v>
      </c>
      <c r="M35" s="43">
        <v>1</v>
      </c>
      <c r="N35" s="25"/>
    </row>
    <row r="36" spans="1:14" ht="15.95" customHeight="1" x14ac:dyDescent="0.2">
      <c r="A36" s="24" t="s">
        <v>32</v>
      </c>
      <c r="B36" s="9" t="s">
        <v>181</v>
      </c>
      <c r="C36" s="46">
        <v>11</v>
      </c>
      <c r="D36" s="37">
        <f t="shared" si="0"/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25"/>
    </row>
    <row r="37" spans="1:14" ht="15.95" customHeight="1" x14ac:dyDescent="0.2">
      <c r="A37" s="15" t="s">
        <v>33</v>
      </c>
      <c r="B37" s="20"/>
      <c r="C37" s="52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25"/>
    </row>
    <row r="38" spans="1:14" ht="15.95" customHeight="1" x14ac:dyDescent="0.2">
      <c r="A38" s="24" t="s">
        <v>34</v>
      </c>
      <c r="B38" s="9" t="s">
        <v>180</v>
      </c>
      <c r="C38" s="46" t="s">
        <v>203</v>
      </c>
      <c r="D38" s="37">
        <f t="shared" si="0"/>
        <v>16</v>
      </c>
      <c r="E38" s="43">
        <v>1</v>
      </c>
      <c r="F38" s="43">
        <v>2</v>
      </c>
      <c r="G38" s="43">
        <v>2</v>
      </c>
      <c r="H38" s="43">
        <v>2</v>
      </c>
      <c r="I38" s="43">
        <v>2</v>
      </c>
      <c r="J38" s="43">
        <v>2</v>
      </c>
      <c r="K38" s="43">
        <v>2</v>
      </c>
      <c r="L38" s="43">
        <v>2</v>
      </c>
      <c r="M38" s="43">
        <v>1</v>
      </c>
      <c r="N38" s="25"/>
    </row>
    <row r="39" spans="1:14" ht="15.95" customHeight="1" x14ac:dyDescent="0.2">
      <c r="A39" s="24" t="s">
        <v>35</v>
      </c>
      <c r="B39" s="9">
        <v>36</v>
      </c>
      <c r="C39" s="46">
        <v>4</v>
      </c>
      <c r="D39" s="37">
        <f t="shared" si="0"/>
        <v>6.5</v>
      </c>
      <c r="E39" s="43">
        <v>0.5</v>
      </c>
      <c r="F39" s="43">
        <v>2</v>
      </c>
      <c r="G39" s="43">
        <v>0</v>
      </c>
      <c r="H39" s="43">
        <v>1</v>
      </c>
      <c r="I39" s="43">
        <v>0</v>
      </c>
      <c r="J39" s="43">
        <v>0</v>
      </c>
      <c r="K39" s="43">
        <v>0</v>
      </c>
      <c r="L39" s="43">
        <v>2</v>
      </c>
      <c r="M39" s="43">
        <v>1</v>
      </c>
      <c r="N39" s="25"/>
    </row>
    <row r="40" spans="1:14" ht="15.95" customHeight="1" x14ac:dyDescent="0.2">
      <c r="A40" s="24" t="s">
        <v>36</v>
      </c>
      <c r="B40" s="9" t="s">
        <v>180</v>
      </c>
      <c r="C40" s="46" t="s">
        <v>203</v>
      </c>
      <c r="D40" s="37">
        <f t="shared" si="0"/>
        <v>16</v>
      </c>
      <c r="E40" s="43">
        <v>1</v>
      </c>
      <c r="F40" s="43">
        <v>2</v>
      </c>
      <c r="G40" s="43">
        <v>2</v>
      </c>
      <c r="H40" s="43">
        <v>2</v>
      </c>
      <c r="I40" s="43">
        <v>2</v>
      </c>
      <c r="J40" s="43">
        <v>2</v>
      </c>
      <c r="K40" s="43">
        <v>2</v>
      </c>
      <c r="L40" s="43">
        <v>2</v>
      </c>
      <c r="M40" s="43">
        <v>1</v>
      </c>
      <c r="N40" s="25"/>
    </row>
    <row r="41" spans="1:14" ht="15.95" customHeight="1" x14ac:dyDescent="0.2">
      <c r="A41" s="24" t="s">
        <v>37</v>
      </c>
      <c r="B41" s="9" t="s">
        <v>187</v>
      </c>
      <c r="C41" s="46">
        <v>3</v>
      </c>
      <c r="D41" s="37">
        <f t="shared" si="0"/>
        <v>7</v>
      </c>
      <c r="E41" s="43">
        <v>1</v>
      </c>
      <c r="F41" s="43">
        <v>2</v>
      </c>
      <c r="G41" s="43">
        <v>1</v>
      </c>
      <c r="H41" s="43">
        <v>0</v>
      </c>
      <c r="I41" s="43">
        <v>0</v>
      </c>
      <c r="J41" s="43">
        <v>0</v>
      </c>
      <c r="K41" s="43">
        <v>0</v>
      </c>
      <c r="L41" s="43">
        <v>2</v>
      </c>
      <c r="M41" s="43">
        <v>1</v>
      </c>
      <c r="N41" s="25"/>
    </row>
    <row r="42" spans="1:14" ht="15.95" customHeight="1" x14ac:dyDescent="0.2">
      <c r="A42" s="24" t="s">
        <v>38</v>
      </c>
      <c r="B42" s="9">
        <v>61</v>
      </c>
      <c r="C42" s="46">
        <v>5</v>
      </c>
      <c r="D42" s="37">
        <f t="shared" si="0"/>
        <v>2.5</v>
      </c>
      <c r="E42" s="43">
        <v>0.5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2</v>
      </c>
      <c r="M42" s="43">
        <v>0</v>
      </c>
      <c r="N42" s="25"/>
    </row>
    <row r="43" spans="1:14" ht="15.95" customHeight="1" x14ac:dyDescent="0.2">
      <c r="A43" s="24" t="s">
        <v>39</v>
      </c>
      <c r="B43" s="9">
        <v>69</v>
      </c>
      <c r="C43" s="46">
        <v>6</v>
      </c>
      <c r="D43" s="37">
        <f t="shared" si="0"/>
        <v>1.5</v>
      </c>
      <c r="E43" s="43">
        <v>0.5</v>
      </c>
      <c r="F43" s="43">
        <v>0</v>
      </c>
      <c r="G43" s="43">
        <v>1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25"/>
    </row>
    <row r="44" spans="1:14" ht="15.95" customHeight="1" x14ac:dyDescent="0.2">
      <c r="A44" s="15" t="s">
        <v>40</v>
      </c>
      <c r="B44" s="20"/>
      <c r="C44" s="52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25"/>
    </row>
    <row r="45" spans="1:14" ht="15.95" customHeight="1" x14ac:dyDescent="0.2">
      <c r="A45" s="24" t="s">
        <v>41</v>
      </c>
      <c r="B45" s="9" t="s">
        <v>192</v>
      </c>
      <c r="C45" s="46">
        <v>3</v>
      </c>
      <c r="D45" s="37">
        <f t="shared" si="0"/>
        <v>3</v>
      </c>
      <c r="E45" s="43">
        <v>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2</v>
      </c>
      <c r="M45" s="43">
        <v>0</v>
      </c>
      <c r="N45" s="25"/>
    </row>
    <row r="46" spans="1:14" ht="15.95" customHeight="1" x14ac:dyDescent="0.2">
      <c r="A46" s="24" t="s">
        <v>42</v>
      </c>
      <c r="B46" s="9" t="s">
        <v>181</v>
      </c>
      <c r="C46" s="46" t="s">
        <v>218</v>
      </c>
      <c r="D46" s="37">
        <f t="shared" si="0"/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25"/>
    </row>
    <row r="47" spans="1:14" ht="15.95" customHeight="1" x14ac:dyDescent="0.2">
      <c r="A47" s="24" t="s">
        <v>43</v>
      </c>
      <c r="B47" s="9" t="s">
        <v>181</v>
      </c>
      <c r="C47" s="46" t="s">
        <v>218</v>
      </c>
      <c r="D47" s="37">
        <f t="shared" si="0"/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25"/>
    </row>
    <row r="48" spans="1:14" ht="15.95" customHeight="1" x14ac:dyDescent="0.2">
      <c r="A48" s="24" t="s">
        <v>44</v>
      </c>
      <c r="B48" s="9" t="s">
        <v>185</v>
      </c>
      <c r="C48" s="46">
        <v>2</v>
      </c>
      <c r="D48" s="37">
        <f t="shared" si="0"/>
        <v>4</v>
      </c>
      <c r="E48" s="43">
        <v>1</v>
      </c>
      <c r="F48" s="43">
        <v>0</v>
      </c>
      <c r="G48" s="43">
        <v>1</v>
      </c>
      <c r="H48" s="43">
        <v>1</v>
      </c>
      <c r="I48" s="43">
        <v>0</v>
      </c>
      <c r="J48" s="43">
        <v>0</v>
      </c>
      <c r="K48" s="43">
        <v>0</v>
      </c>
      <c r="L48" s="43">
        <v>0</v>
      </c>
      <c r="M48" s="43">
        <v>1</v>
      </c>
      <c r="N48" s="25"/>
    </row>
    <row r="49" spans="1:14" ht="15.95" customHeight="1" x14ac:dyDescent="0.2">
      <c r="A49" s="24" t="s">
        <v>93</v>
      </c>
      <c r="B49" s="9" t="s">
        <v>188</v>
      </c>
      <c r="C49" s="46">
        <v>4</v>
      </c>
      <c r="D49" s="37">
        <f t="shared" si="0"/>
        <v>2</v>
      </c>
      <c r="E49" s="43">
        <v>1</v>
      </c>
      <c r="F49" s="43">
        <v>0</v>
      </c>
      <c r="G49" s="43">
        <v>0</v>
      </c>
      <c r="H49" s="43">
        <v>1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25"/>
    </row>
    <row r="50" spans="1:14" ht="15.95" customHeight="1" x14ac:dyDescent="0.2">
      <c r="A50" s="24" t="s">
        <v>45</v>
      </c>
      <c r="B50" s="9" t="s">
        <v>181</v>
      </c>
      <c r="C50" s="46" t="s">
        <v>218</v>
      </c>
      <c r="D50" s="37">
        <f t="shared" si="0"/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25"/>
    </row>
    <row r="51" spans="1:14" ht="15.95" customHeight="1" x14ac:dyDescent="0.2">
      <c r="A51" s="24" t="s">
        <v>46</v>
      </c>
      <c r="B51" s="9" t="s">
        <v>189</v>
      </c>
      <c r="C51" s="46">
        <v>1</v>
      </c>
      <c r="D51" s="37">
        <f t="shared" si="0"/>
        <v>6</v>
      </c>
      <c r="E51" s="43">
        <v>1</v>
      </c>
      <c r="F51" s="43">
        <v>0</v>
      </c>
      <c r="G51" s="43">
        <v>0</v>
      </c>
      <c r="H51" s="43">
        <v>1</v>
      </c>
      <c r="I51" s="43">
        <v>1</v>
      </c>
      <c r="J51" s="43">
        <v>2</v>
      </c>
      <c r="K51" s="43">
        <v>0</v>
      </c>
      <c r="L51" s="43">
        <v>0</v>
      </c>
      <c r="M51" s="43">
        <v>1</v>
      </c>
      <c r="N51" s="25"/>
    </row>
    <row r="52" spans="1:14" ht="15.95" customHeight="1" x14ac:dyDescent="0.2">
      <c r="A52" s="15" t="s">
        <v>47</v>
      </c>
      <c r="B52" s="20"/>
      <c r="C52" s="52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25"/>
    </row>
    <row r="53" spans="1:14" ht="15.95" customHeight="1" x14ac:dyDescent="0.2">
      <c r="A53" s="24" t="s">
        <v>48</v>
      </c>
      <c r="B53" s="9">
        <v>5</v>
      </c>
      <c r="C53" s="46">
        <v>1</v>
      </c>
      <c r="D53" s="37">
        <f t="shared" si="0"/>
        <v>15.5</v>
      </c>
      <c r="E53" s="43">
        <v>0.5</v>
      </c>
      <c r="F53" s="43">
        <v>2</v>
      </c>
      <c r="G53" s="43">
        <v>2</v>
      </c>
      <c r="H53" s="43">
        <v>2</v>
      </c>
      <c r="I53" s="43">
        <v>2</v>
      </c>
      <c r="J53" s="43">
        <v>2</v>
      </c>
      <c r="K53" s="43">
        <v>2</v>
      </c>
      <c r="L53" s="43">
        <v>2</v>
      </c>
      <c r="M53" s="43">
        <v>1</v>
      </c>
      <c r="N53" s="25"/>
    </row>
    <row r="54" spans="1:14" ht="15.95" customHeight="1" x14ac:dyDescent="0.2">
      <c r="A54" s="24" t="s">
        <v>49</v>
      </c>
      <c r="B54" s="9" t="s">
        <v>186</v>
      </c>
      <c r="C54" s="46">
        <v>10</v>
      </c>
      <c r="D54" s="37">
        <f t="shared" si="0"/>
        <v>4.5</v>
      </c>
      <c r="E54" s="43">
        <v>0.5</v>
      </c>
      <c r="F54" s="43">
        <v>0</v>
      </c>
      <c r="G54" s="43">
        <v>1</v>
      </c>
      <c r="H54" s="43">
        <v>0</v>
      </c>
      <c r="I54" s="43">
        <v>0</v>
      </c>
      <c r="J54" s="43">
        <v>0</v>
      </c>
      <c r="K54" s="43">
        <v>0</v>
      </c>
      <c r="L54" s="43">
        <v>2</v>
      </c>
      <c r="M54" s="43">
        <v>1</v>
      </c>
      <c r="N54" s="25"/>
    </row>
    <row r="55" spans="1:14" ht="15.95" customHeight="1" x14ac:dyDescent="0.2">
      <c r="A55" s="24" t="s">
        <v>50</v>
      </c>
      <c r="B55" s="9" t="s">
        <v>192</v>
      </c>
      <c r="C55" s="46">
        <v>11</v>
      </c>
      <c r="D55" s="37">
        <f t="shared" si="0"/>
        <v>3</v>
      </c>
      <c r="E55" s="43">
        <v>1</v>
      </c>
      <c r="F55" s="43">
        <v>0</v>
      </c>
      <c r="G55" s="43">
        <v>1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1</v>
      </c>
      <c r="N55" s="25"/>
    </row>
    <row r="56" spans="1:14" ht="15.95" customHeight="1" x14ac:dyDescent="0.2">
      <c r="A56" s="24" t="s">
        <v>51</v>
      </c>
      <c r="B56" s="9" t="s">
        <v>181</v>
      </c>
      <c r="C56" s="46">
        <v>14</v>
      </c>
      <c r="D56" s="37">
        <f t="shared" si="0"/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25"/>
    </row>
    <row r="57" spans="1:14" ht="15.95" customHeight="1" x14ac:dyDescent="0.2">
      <c r="A57" s="24" t="s">
        <v>52</v>
      </c>
      <c r="B57" s="9" t="s">
        <v>170</v>
      </c>
      <c r="C57" s="46" t="s">
        <v>198</v>
      </c>
      <c r="D57" s="37">
        <f t="shared" si="0"/>
        <v>13</v>
      </c>
      <c r="E57" s="43">
        <v>1</v>
      </c>
      <c r="F57" s="43">
        <v>2</v>
      </c>
      <c r="G57" s="43">
        <v>1</v>
      </c>
      <c r="H57" s="43">
        <v>2</v>
      </c>
      <c r="I57" s="43">
        <v>2</v>
      </c>
      <c r="J57" s="43">
        <v>2</v>
      </c>
      <c r="K57" s="43">
        <v>0</v>
      </c>
      <c r="L57" s="43">
        <v>2</v>
      </c>
      <c r="M57" s="43">
        <v>1</v>
      </c>
      <c r="N57" s="25"/>
    </row>
    <row r="58" spans="1:14" ht="15.95" customHeight="1" x14ac:dyDescent="0.2">
      <c r="A58" s="24" t="s">
        <v>53</v>
      </c>
      <c r="B58" s="9" t="s">
        <v>188</v>
      </c>
      <c r="C58" s="46" t="s">
        <v>219</v>
      </c>
      <c r="D58" s="37">
        <f t="shared" si="0"/>
        <v>2</v>
      </c>
      <c r="E58" s="43">
        <v>1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1</v>
      </c>
      <c r="N58" s="25"/>
    </row>
    <row r="59" spans="1:14" s="28" customFormat="1" ht="15.95" customHeight="1" x14ac:dyDescent="0.2">
      <c r="A59" s="26" t="s">
        <v>54</v>
      </c>
      <c r="B59" s="9" t="s">
        <v>184</v>
      </c>
      <c r="C59" s="56">
        <v>6</v>
      </c>
      <c r="D59" s="37">
        <f t="shared" si="0"/>
        <v>10</v>
      </c>
      <c r="E59" s="43">
        <v>1</v>
      </c>
      <c r="F59" s="43">
        <v>2</v>
      </c>
      <c r="G59" s="43">
        <v>0</v>
      </c>
      <c r="H59" s="43">
        <v>2</v>
      </c>
      <c r="I59" s="43">
        <v>0</v>
      </c>
      <c r="J59" s="43">
        <v>2</v>
      </c>
      <c r="K59" s="43">
        <v>0</v>
      </c>
      <c r="L59" s="43">
        <v>2</v>
      </c>
      <c r="M59" s="43">
        <v>1</v>
      </c>
      <c r="N59" s="25"/>
    </row>
    <row r="60" spans="1:14" s="28" customFormat="1" ht="15.95" customHeight="1" x14ac:dyDescent="0.2">
      <c r="A60" s="26" t="s">
        <v>55</v>
      </c>
      <c r="B60" s="9" t="s">
        <v>193</v>
      </c>
      <c r="C60" s="56">
        <v>7</v>
      </c>
      <c r="D60" s="37">
        <f t="shared" si="0"/>
        <v>8</v>
      </c>
      <c r="E60" s="43">
        <v>1</v>
      </c>
      <c r="F60" s="43">
        <v>0</v>
      </c>
      <c r="G60" s="43">
        <v>1</v>
      </c>
      <c r="H60" s="43">
        <v>0</v>
      </c>
      <c r="I60" s="43">
        <v>1</v>
      </c>
      <c r="J60" s="43">
        <v>0</v>
      </c>
      <c r="K60" s="43">
        <v>2</v>
      </c>
      <c r="L60" s="43">
        <v>2</v>
      </c>
      <c r="M60" s="43">
        <v>1</v>
      </c>
      <c r="N60" s="25"/>
    </row>
    <row r="61" spans="1:14" s="28" customFormat="1" ht="15.95" customHeight="1" x14ac:dyDescent="0.2">
      <c r="A61" s="26" t="s">
        <v>56</v>
      </c>
      <c r="B61" s="9">
        <v>42</v>
      </c>
      <c r="C61" s="56">
        <v>9</v>
      </c>
      <c r="D61" s="37">
        <f t="shared" si="0"/>
        <v>5.5</v>
      </c>
      <c r="E61" s="43">
        <v>0.5</v>
      </c>
      <c r="F61" s="43">
        <v>0</v>
      </c>
      <c r="G61" s="43">
        <v>0</v>
      </c>
      <c r="H61" s="43">
        <v>1</v>
      </c>
      <c r="I61" s="43">
        <v>0</v>
      </c>
      <c r="J61" s="43">
        <v>1</v>
      </c>
      <c r="K61" s="43">
        <v>0</v>
      </c>
      <c r="L61" s="43">
        <v>2</v>
      </c>
      <c r="M61" s="43">
        <v>1</v>
      </c>
      <c r="N61" s="25"/>
    </row>
    <row r="62" spans="1:14" s="28" customFormat="1" ht="15.95" customHeight="1" x14ac:dyDescent="0.2">
      <c r="A62" s="26" t="s">
        <v>57</v>
      </c>
      <c r="B62" s="9" t="s">
        <v>170</v>
      </c>
      <c r="C62" s="56" t="s">
        <v>198</v>
      </c>
      <c r="D62" s="37">
        <f t="shared" si="0"/>
        <v>13</v>
      </c>
      <c r="E62" s="43">
        <v>1</v>
      </c>
      <c r="F62" s="43">
        <v>2</v>
      </c>
      <c r="G62" s="43">
        <v>1</v>
      </c>
      <c r="H62" s="43">
        <v>2</v>
      </c>
      <c r="I62" s="43">
        <v>0</v>
      </c>
      <c r="J62" s="43">
        <v>2</v>
      </c>
      <c r="K62" s="43">
        <v>2</v>
      </c>
      <c r="L62" s="43">
        <v>2</v>
      </c>
      <c r="M62" s="43">
        <v>1</v>
      </c>
      <c r="N62" s="25"/>
    </row>
    <row r="63" spans="1:14" s="28" customFormat="1" ht="15.95" customHeight="1" x14ac:dyDescent="0.2">
      <c r="A63" s="26" t="s">
        <v>58</v>
      </c>
      <c r="B63" s="9" t="s">
        <v>187</v>
      </c>
      <c r="C63" s="56">
        <v>8</v>
      </c>
      <c r="D63" s="37">
        <f t="shared" si="0"/>
        <v>7</v>
      </c>
      <c r="E63" s="43">
        <v>1</v>
      </c>
      <c r="F63" s="43">
        <v>0</v>
      </c>
      <c r="G63" s="43">
        <v>2</v>
      </c>
      <c r="H63" s="43">
        <v>1</v>
      </c>
      <c r="I63" s="43">
        <v>0</v>
      </c>
      <c r="J63" s="43">
        <v>0</v>
      </c>
      <c r="K63" s="43">
        <v>0</v>
      </c>
      <c r="L63" s="43">
        <v>2</v>
      </c>
      <c r="M63" s="43">
        <v>1</v>
      </c>
      <c r="N63" s="25"/>
    </row>
    <row r="64" spans="1:14" s="28" customFormat="1" ht="15.95" customHeight="1" x14ac:dyDescent="0.2">
      <c r="A64" s="26" t="s">
        <v>59</v>
      </c>
      <c r="B64" s="9" t="s">
        <v>188</v>
      </c>
      <c r="C64" s="56" t="s">
        <v>219</v>
      </c>
      <c r="D64" s="37">
        <f t="shared" si="0"/>
        <v>2</v>
      </c>
      <c r="E64" s="43">
        <v>1</v>
      </c>
      <c r="F64" s="43">
        <v>0</v>
      </c>
      <c r="G64" s="43">
        <v>1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25"/>
    </row>
    <row r="65" spans="1:14" ht="15.95" customHeight="1" x14ac:dyDescent="0.2">
      <c r="A65" s="24" t="s">
        <v>60</v>
      </c>
      <c r="B65" s="9" t="s">
        <v>191</v>
      </c>
      <c r="C65" s="46">
        <v>4</v>
      </c>
      <c r="D65" s="37">
        <f t="shared" si="0"/>
        <v>12</v>
      </c>
      <c r="E65" s="43">
        <v>1</v>
      </c>
      <c r="F65" s="43">
        <v>0</v>
      </c>
      <c r="G65" s="43">
        <v>2</v>
      </c>
      <c r="H65" s="43">
        <v>2</v>
      </c>
      <c r="I65" s="43">
        <v>2</v>
      </c>
      <c r="J65" s="43">
        <v>2</v>
      </c>
      <c r="K65" s="43">
        <v>0</v>
      </c>
      <c r="L65" s="43">
        <v>2</v>
      </c>
      <c r="M65" s="43">
        <v>1</v>
      </c>
      <c r="N65" s="25"/>
    </row>
    <row r="66" spans="1:14" ht="15.95" customHeight="1" x14ac:dyDescent="0.2">
      <c r="A66" s="24" t="s">
        <v>61</v>
      </c>
      <c r="B66" s="9" t="s">
        <v>190</v>
      </c>
      <c r="C66" s="46">
        <v>5</v>
      </c>
      <c r="D66" s="37">
        <f t="shared" si="0"/>
        <v>11</v>
      </c>
      <c r="E66" s="43">
        <v>1</v>
      </c>
      <c r="F66" s="43">
        <v>2</v>
      </c>
      <c r="G66" s="43">
        <v>1</v>
      </c>
      <c r="H66" s="43">
        <v>1</v>
      </c>
      <c r="I66" s="43">
        <v>1</v>
      </c>
      <c r="J66" s="43">
        <v>2</v>
      </c>
      <c r="K66" s="43">
        <v>0</v>
      </c>
      <c r="L66" s="43">
        <v>2</v>
      </c>
      <c r="M66" s="43">
        <v>1</v>
      </c>
      <c r="N66" s="25"/>
    </row>
    <row r="67" spans="1:14" ht="15.95" customHeight="1" x14ac:dyDescent="0.2">
      <c r="A67" s="15" t="s">
        <v>62</v>
      </c>
      <c r="B67" s="20"/>
      <c r="C67" s="5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25"/>
    </row>
    <row r="68" spans="1:14" ht="15.95" customHeight="1" x14ac:dyDescent="0.2">
      <c r="A68" s="24" t="s">
        <v>63</v>
      </c>
      <c r="B68" s="9" t="s">
        <v>192</v>
      </c>
      <c r="C68" s="46" t="s">
        <v>145</v>
      </c>
      <c r="D68" s="37">
        <f t="shared" si="0"/>
        <v>3</v>
      </c>
      <c r="E68" s="43">
        <v>1</v>
      </c>
      <c r="F68" s="43">
        <v>0</v>
      </c>
      <c r="G68" s="43">
        <v>1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1</v>
      </c>
      <c r="N68" s="25"/>
    </row>
    <row r="69" spans="1:14" ht="15.95" customHeight="1" x14ac:dyDescent="0.2">
      <c r="A69" s="24" t="s">
        <v>64</v>
      </c>
      <c r="B69" s="9" t="s">
        <v>189</v>
      </c>
      <c r="C69" s="46">
        <v>2</v>
      </c>
      <c r="D69" s="37">
        <f t="shared" si="0"/>
        <v>6</v>
      </c>
      <c r="E69" s="43">
        <v>1</v>
      </c>
      <c r="F69" s="43">
        <v>0</v>
      </c>
      <c r="G69" s="43">
        <v>1</v>
      </c>
      <c r="H69" s="43">
        <v>1</v>
      </c>
      <c r="I69" s="43">
        <v>0</v>
      </c>
      <c r="J69" s="43">
        <v>0</v>
      </c>
      <c r="K69" s="43">
        <v>2</v>
      </c>
      <c r="L69" s="43">
        <v>0</v>
      </c>
      <c r="M69" s="43">
        <v>1</v>
      </c>
      <c r="N69" s="25"/>
    </row>
    <row r="70" spans="1:14" ht="15.95" customHeight="1" x14ac:dyDescent="0.2">
      <c r="A70" s="24" t="s">
        <v>65</v>
      </c>
      <c r="B70" s="9" t="s">
        <v>194</v>
      </c>
      <c r="C70" s="46" t="s">
        <v>214</v>
      </c>
      <c r="D70" s="37">
        <f t="shared" si="0"/>
        <v>5</v>
      </c>
      <c r="E70" s="43">
        <v>1</v>
      </c>
      <c r="F70" s="43">
        <v>0</v>
      </c>
      <c r="G70" s="43">
        <v>1</v>
      </c>
      <c r="H70" s="43">
        <v>1</v>
      </c>
      <c r="I70" s="43">
        <v>0</v>
      </c>
      <c r="J70" s="43">
        <v>0</v>
      </c>
      <c r="K70" s="43">
        <v>0</v>
      </c>
      <c r="L70" s="43">
        <v>2</v>
      </c>
      <c r="M70" s="43">
        <v>0</v>
      </c>
      <c r="N70" s="25"/>
    </row>
    <row r="71" spans="1:14" ht="15.95" customHeight="1" x14ac:dyDescent="0.2">
      <c r="A71" s="24" t="s">
        <v>66</v>
      </c>
      <c r="B71" s="9" t="s">
        <v>194</v>
      </c>
      <c r="C71" s="46" t="s">
        <v>214</v>
      </c>
      <c r="D71" s="37">
        <f t="shared" si="0"/>
        <v>5</v>
      </c>
      <c r="E71" s="43">
        <v>1</v>
      </c>
      <c r="F71" s="43">
        <v>0</v>
      </c>
      <c r="G71" s="43">
        <v>1</v>
      </c>
      <c r="H71" s="43">
        <v>0</v>
      </c>
      <c r="I71" s="43">
        <v>0</v>
      </c>
      <c r="J71" s="43">
        <v>0</v>
      </c>
      <c r="K71" s="43">
        <v>2</v>
      </c>
      <c r="L71" s="43">
        <v>0</v>
      </c>
      <c r="M71" s="43">
        <v>1</v>
      </c>
      <c r="N71" s="25"/>
    </row>
    <row r="72" spans="1:14" ht="15.95" customHeight="1" x14ac:dyDescent="0.2">
      <c r="A72" s="17" t="s">
        <v>67</v>
      </c>
      <c r="B72" s="9" t="s">
        <v>180</v>
      </c>
      <c r="C72" s="46">
        <v>1</v>
      </c>
      <c r="D72" s="37">
        <f t="shared" ref="D72:D99" si="1">SUM(E72:M72)</f>
        <v>16</v>
      </c>
      <c r="E72" s="43">
        <v>1</v>
      </c>
      <c r="F72" s="43">
        <v>2</v>
      </c>
      <c r="G72" s="43">
        <v>2</v>
      </c>
      <c r="H72" s="43">
        <v>2</v>
      </c>
      <c r="I72" s="43">
        <v>2</v>
      </c>
      <c r="J72" s="43">
        <v>2</v>
      </c>
      <c r="K72" s="43">
        <v>2</v>
      </c>
      <c r="L72" s="43">
        <v>2</v>
      </c>
      <c r="M72" s="43">
        <v>1</v>
      </c>
      <c r="N72" s="25"/>
    </row>
    <row r="73" spans="1:14" ht="15.95" customHeight="1" x14ac:dyDescent="0.2">
      <c r="A73" s="24" t="s">
        <v>68</v>
      </c>
      <c r="B73" s="9" t="s">
        <v>192</v>
      </c>
      <c r="C73" s="46" t="s">
        <v>145</v>
      </c>
      <c r="D73" s="37">
        <f t="shared" si="1"/>
        <v>3</v>
      </c>
      <c r="E73" s="43">
        <v>1</v>
      </c>
      <c r="F73" s="43">
        <v>0</v>
      </c>
      <c r="G73" s="43">
        <v>0</v>
      </c>
      <c r="H73" s="43">
        <v>1</v>
      </c>
      <c r="I73" s="43">
        <v>0</v>
      </c>
      <c r="J73" s="43">
        <v>0</v>
      </c>
      <c r="K73" s="43">
        <v>0</v>
      </c>
      <c r="L73" s="43">
        <v>0</v>
      </c>
      <c r="M73" s="43">
        <v>1</v>
      </c>
      <c r="N73" s="25"/>
    </row>
    <row r="74" spans="1:14" ht="15.95" customHeight="1" x14ac:dyDescent="0.2">
      <c r="A74" s="15" t="s">
        <v>69</v>
      </c>
      <c r="B74" s="20"/>
      <c r="C74" s="52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25"/>
    </row>
    <row r="75" spans="1:14" ht="15.95" customHeight="1" x14ac:dyDescent="0.2">
      <c r="A75" s="24" t="s">
        <v>70</v>
      </c>
      <c r="B75" s="9" t="s">
        <v>181</v>
      </c>
      <c r="C75" s="46" t="s">
        <v>220</v>
      </c>
      <c r="D75" s="37">
        <f t="shared" si="1"/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25"/>
    </row>
    <row r="76" spans="1:14" ht="15.95" customHeight="1" x14ac:dyDescent="0.2">
      <c r="A76" s="24" t="s">
        <v>71</v>
      </c>
      <c r="B76" s="9" t="s">
        <v>185</v>
      </c>
      <c r="C76" s="46">
        <v>6</v>
      </c>
      <c r="D76" s="37">
        <f t="shared" si="1"/>
        <v>4</v>
      </c>
      <c r="E76" s="43">
        <v>1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2</v>
      </c>
      <c r="M76" s="43">
        <v>1</v>
      </c>
      <c r="N76" s="25"/>
    </row>
    <row r="77" spans="1:14" ht="15.95" customHeight="1" x14ac:dyDescent="0.2">
      <c r="A77" s="24" t="s">
        <v>72</v>
      </c>
      <c r="B77" s="9" t="s">
        <v>181</v>
      </c>
      <c r="C77" s="46" t="s">
        <v>220</v>
      </c>
      <c r="D77" s="37">
        <f t="shared" si="1"/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25"/>
    </row>
    <row r="78" spans="1:14" ht="15.95" customHeight="1" x14ac:dyDescent="0.2">
      <c r="A78" s="24" t="s">
        <v>73</v>
      </c>
      <c r="B78" s="9" t="s">
        <v>188</v>
      </c>
      <c r="C78" s="46" t="s">
        <v>200</v>
      </c>
      <c r="D78" s="37">
        <f t="shared" si="1"/>
        <v>2</v>
      </c>
      <c r="E78" s="43">
        <v>1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1</v>
      </c>
      <c r="N78" s="25"/>
    </row>
    <row r="79" spans="1:14" ht="15.95" customHeight="1" x14ac:dyDescent="0.2">
      <c r="A79" s="24" t="s">
        <v>74</v>
      </c>
      <c r="B79" s="9" t="s">
        <v>187</v>
      </c>
      <c r="C79" s="46" t="s">
        <v>167</v>
      </c>
      <c r="D79" s="37">
        <f t="shared" si="1"/>
        <v>7</v>
      </c>
      <c r="E79" s="43">
        <v>1</v>
      </c>
      <c r="F79" s="43">
        <v>2</v>
      </c>
      <c r="G79" s="43">
        <v>1</v>
      </c>
      <c r="H79" s="43">
        <v>0</v>
      </c>
      <c r="I79" s="43">
        <v>0</v>
      </c>
      <c r="J79" s="43">
        <v>0</v>
      </c>
      <c r="K79" s="43">
        <v>0</v>
      </c>
      <c r="L79" s="43">
        <v>2</v>
      </c>
      <c r="M79" s="43">
        <v>1</v>
      </c>
      <c r="N79" s="25"/>
    </row>
    <row r="80" spans="1:14" ht="15.95" customHeight="1" x14ac:dyDescent="0.2">
      <c r="A80" s="24" t="s">
        <v>75</v>
      </c>
      <c r="B80" s="9" t="s">
        <v>181</v>
      </c>
      <c r="C80" s="46" t="s">
        <v>220</v>
      </c>
      <c r="D80" s="37">
        <f t="shared" si="1"/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25"/>
    </row>
    <row r="81" spans="1:14" ht="15.95" customHeight="1" x14ac:dyDescent="0.2">
      <c r="A81" s="24" t="s">
        <v>76</v>
      </c>
      <c r="B81" s="9" t="s">
        <v>180</v>
      </c>
      <c r="C81" s="46">
        <v>1</v>
      </c>
      <c r="D81" s="37">
        <f t="shared" si="1"/>
        <v>16</v>
      </c>
      <c r="E81" s="43">
        <v>1</v>
      </c>
      <c r="F81" s="43">
        <v>2</v>
      </c>
      <c r="G81" s="43">
        <v>2</v>
      </c>
      <c r="H81" s="43">
        <v>2</v>
      </c>
      <c r="I81" s="43">
        <v>2</v>
      </c>
      <c r="J81" s="43">
        <v>2</v>
      </c>
      <c r="K81" s="43">
        <v>2</v>
      </c>
      <c r="L81" s="43">
        <v>2</v>
      </c>
      <c r="M81" s="43">
        <v>1</v>
      </c>
      <c r="N81" s="25"/>
    </row>
    <row r="82" spans="1:14" ht="15.95" customHeight="1" x14ac:dyDescent="0.2">
      <c r="A82" s="24" t="s">
        <v>77</v>
      </c>
      <c r="B82" s="9" t="s">
        <v>191</v>
      </c>
      <c r="C82" s="46">
        <v>3</v>
      </c>
      <c r="D82" s="37">
        <f t="shared" si="1"/>
        <v>12</v>
      </c>
      <c r="E82" s="43">
        <v>1</v>
      </c>
      <c r="F82" s="43">
        <v>0</v>
      </c>
      <c r="G82" s="43">
        <v>2</v>
      </c>
      <c r="H82" s="43">
        <v>2</v>
      </c>
      <c r="I82" s="43">
        <v>0</v>
      </c>
      <c r="J82" s="43">
        <v>2</v>
      </c>
      <c r="K82" s="43">
        <v>2</v>
      </c>
      <c r="L82" s="43">
        <v>2</v>
      </c>
      <c r="M82" s="43">
        <v>1</v>
      </c>
      <c r="N82" s="25"/>
    </row>
    <row r="83" spans="1:14" ht="15.95" customHeight="1" x14ac:dyDescent="0.2">
      <c r="A83" s="24" t="s">
        <v>78</v>
      </c>
      <c r="B83" s="9" t="s">
        <v>188</v>
      </c>
      <c r="C83" s="46" t="s">
        <v>200</v>
      </c>
      <c r="D83" s="37">
        <f t="shared" si="1"/>
        <v>2</v>
      </c>
      <c r="E83" s="43">
        <v>1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1</v>
      </c>
      <c r="N83" s="25"/>
    </row>
    <row r="84" spans="1:14" ht="15.95" customHeight="1" x14ac:dyDescent="0.2">
      <c r="A84" s="24" t="s">
        <v>79</v>
      </c>
      <c r="B84" s="9">
        <v>70</v>
      </c>
      <c r="C84" s="46">
        <v>9</v>
      </c>
      <c r="D84" s="37">
        <f t="shared" si="1"/>
        <v>1</v>
      </c>
      <c r="E84" s="43">
        <v>1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25"/>
    </row>
    <row r="85" spans="1:14" ht="15.95" customHeight="1" x14ac:dyDescent="0.2">
      <c r="A85" s="24" t="s">
        <v>80</v>
      </c>
      <c r="B85" s="9">
        <v>8</v>
      </c>
      <c r="C85" s="46">
        <v>2</v>
      </c>
      <c r="D85" s="37">
        <f t="shared" si="1"/>
        <v>14.5</v>
      </c>
      <c r="E85" s="43">
        <v>0.5</v>
      </c>
      <c r="F85" s="43">
        <v>2</v>
      </c>
      <c r="G85" s="43">
        <v>1</v>
      </c>
      <c r="H85" s="43">
        <v>2</v>
      </c>
      <c r="I85" s="43">
        <v>2</v>
      </c>
      <c r="J85" s="43">
        <v>2</v>
      </c>
      <c r="K85" s="43">
        <v>2</v>
      </c>
      <c r="L85" s="43">
        <v>2</v>
      </c>
      <c r="M85" s="43">
        <v>1</v>
      </c>
      <c r="N85" s="25"/>
    </row>
    <row r="86" spans="1:14" ht="15.95" customHeight="1" x14ac:dyDescent="0.2">
      <c r="A86" s="24" t="s">
        <v>81</v>
      </c>
      <c r="B86" s="9" t="s">
        <v>187</v>
      </c>
      <c r="C86" s="46" t="s">
        <v>167</v>
      </c>
      <c r="D86" s="37">
        <f t="shared" si="1"/>
        <v>7</v>
      </c>
      <c r="E86" s="43">
        <v>1</v>
      </c>
      <c r="F86" s="43">
        <v>0</v>
      </c>
      <c r="G86" s="43">
        <v>0</v>
      </c>
      <c r="H86" s="43">
        <v>1</v>
      </c>
      <c r="I86" s="43">
        <v>0</v>
      </c>
      <c r="J86" s="43">
        <v>0</v>
      </c>
      <c r="K86" s="43">
        <v>2</v>
      </c>
      <c r="L86" s="43">
        <v>2</v>
      </c>
      <c r="M86" s="43">
        <v>1</v>
      </c>
      <c r="N86" s="25"/>
    </row>
    <row r="87" spans="1:14" ht="15.95" customHeight="1" x14ac:dyDescent="0.2">
      <c r="A87" s="15" t="s">
        <v>82</v>
      </c>
      <c r="B87" s="20"/>
      <c r="C87" s="52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5"/>
    </row>
    <row r="88" spans="1:14" ht="15.95" customHeight="1" x14ac:dyDescent="0.2">
      <c r="A88" s="24" t="s">
        <v>83</v>
      </c>
      <c r="B88" s="9" t="s">
        <v>181</v>
      </c>
      <c r="C88" s="46" t="s">
        <v>171</v>
      </c>
      <c r="D88" s="37">
        <f t="shared" si="1"/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25"/>
    </row>
    <row r="89" spans="1:14" ht="15.95" customHeight="1" x14ac:dyDescent="0.2">
      <c r="A89" s="24" t="s">
        <v>84</v>
      </c>
      <c r="B89" s="9" t="s">
        <v>194</v>
      </c>
      <c r="C89" s="46" t="s">
        <v>167</v>
      </c>
      <c r="D89" s="37">
        <f t="shared" si="1"/>
        <v>5</v>
      </c>
      <c r="E89" s="43">
        <v>1</v>
      </c>
      <c r="F89" s="43">
        <v>0</v>
      </c>
      <c r="G89" s="43">
        <v>0</v>
      </c>
      <c r="H89" s="43">
        <v>1</v>
      </c>
      <c r="I89" s="43">
        <v>0</v>
      </c>
      <c r="J89" s="43">
        <v>0</v>
      </c>
      <c r="K89" s="43">
        <v>0</v>
      </c>
      <c r="L89" s="43">
        <v>2</v>
      </c>
      <c r="M89" s="43">
        <v>1</v>
      </c>
      <c r="N89" s="25"/>
    </row>
    <row r="90" spans="1:14" ht="15.95" customHeight="1" x14ac:dyDescent="0.2">
      <c r="A90" s="24" t="s">
        <v>85</v>
      </c>
      <c r="B90" s="9" t="s">
        <v>185</v>
      </c>
      <c r="C90" s="46">
        <v>6</v>
      </c>
      <c r="D90" s="37">
        <f t="shared" si="1"/>
        <v>4</v>
      </c>
      <c r="E90" s="43">
        <v>1</v>
      </c>
      <c r="F90" s="43">
        <v>2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1</v>
      </c>
      <c r="N90" s="25"/>
    </row>
    <row r="91" spans="1:14" ht="15.95" customHeight="1" x14ac:dyDescent="0.2">
      <c r="A91" s="24" t="s">
        <v>86</v>
      </c>
      <c r="B91" s="9" t="s">
        <v>193</v>
      </c>
      <c r="C91" s="46" t="s">
        <v>203</v>
      </c>
      <c r="D91" s="37">
        <f t="shared" si="1"/>
        <v>8</v>
      </c>
      <c r="E91" s="43">
        <v>1</v>
      </c>
      <c r="F91" s="43">
        <v>0</v>
      </c>
      <c r="G91" s="43">
        <v>0</v>
      </c>
      <c r="H91" s="43">
        <v>2</v>
      </c>
      <c r="I91" s="43">
        <v>0</v>
      </c>
      <c r="J91" s="43">
        <v>2</v>
      </c>
      <c r="K91" s="43">
        <v>0</v>
      </c>
      <c r="L91" s="43">
        <v>2</v>
      </c>
      <c r="M91" s="43">
        <v>1</v>
      </c>
      <c r="N91" s="25"/>
    </row>
    <row r="92" spans="1:14" ht="15.95" customHeight="1" x14ac:dyDescent="0.2">
      <c r="A92" s="24" t="s">
        <v>87</v>
      </c>
      <c r="B92" s="9" t="s">
        <v>181</v>
      </c>
      <c r="C92" s="46" t="s">
        <v>171</v>
      </c>
      <c r="D92" s="37">
        <f t="shared" si="1"/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25"/>
    </row>
    <row r="93" spans="1:14" ht="15.95" customHeight="1" x14ac:dyDescent="0.2">
      <c r="A93" s="24" t="s">
        <v>88</v>
      </c>
      <c r="B93" s="9" t="s">
        <v>193</v>
      </c>
      <c r="C93" s="46" t="s">
        <v>203</v>
      </c>
      <c r="D93" s="37">
        <f t="shared" si="1"/>
        <v>8</v>
      </c>
      <c r="E93" s="43">
        <v>1</v>
      </c>
      <c r="F93" s="43">
        <v>2</v>
      </c>
      <c r="G93" s="43">
        <v>1</v>
      </c>
      <c r="H93" s="43">
        <v>1</v>
      </c>
      <c r="I93" s="43">
        <v>0</v>
      </c>
      <c r="J93" s="43">
        <v>0</v>
      </c>
      <c r="K93" s="43">
        <v>0</v>
      </c>
      <c r="L93" s="43">
        <v>2</v>
      </c>
      <c r="M93" s="43">
        <v>1</v>
      </c>
      <c r="N93" s="25"/>
    </row>
    <row r="94" spans="1:14" ht="15.95" customHeight="1" x14ac:dyDescent="0.2">
      <c r="A94" s="24" t="s">
        <v>89</v>
      </c>
      <c r="B94" s="9" t="s">
        <v>189</v>
      </c>
      <c r="C94" s="46">
        <v>3</v>
      </c>
      <c r="D94" s="37">
        <f t="shared" si="1"/>
        <v>6</v>
      </c>
      <c r="E94" s="43">
        <v>1</v>
      </c>
      <c r="F94" s="43">
        <v>0</v>
      </c>
      <c r="G94" s="43">
        <v>0</v>
      </c>
      <c r="H94" s="43">
        <v>1</v>
      </c>
      <c r="I94" s="43">
        <v>0</v>
      </c>
      <c r="J94" s="43">
        <v>1</v>
      </c>
      <c r="K94" s="43">
        <v>2</v>
      </c>
      <c r="L94" s="43">
        <v>0</v>
      </c>
      <c r="M94" s="43">
        <v>1</v>
      </c>
      <c r="N94" s="25"/>
    </row>
    <row r="95" spans="1:14" ht="15.95" customHeight="1" x14ac:dyDescent="0.2">
      <c r="A95" s="24" t="s">
        <v>90</v>
      </c>
      <c r="B95" s="9" t="s">
        <v>194</v>
      </c>
      <c r="C95" s="46" t="s">
        <v>167</v>
      </c>
      <c r="D95" s="37">
        <f t="shared" si="1"/>
        <v>5</v>
      </c>
      <c r="E95" s="43">
        <v>1</v>
      </c>
      <c r="F95" s="43">
        <v>0</v>
      </c>
      <c r="G95" s="43">
        <v>0</v>
      </c>
      <c r="H95" s="43">
        <v>2</v>
      </c>
      <c r="I95" s="43">
        <v>0</v>
      </c>
      <c r="J95" s="43">
        <v>0</v>
      </c>
      <c r="K95" s="43">
        <v>0</v>
      </c>
      <c r="L95" s="43">
        <v>2</v>
      </c>
      <c r="M95" s="43">
        <v>0</v>
      </c>
      <c r="N95" s="25"/>
    </row>
    <row r="96" spans="1:14" ht="15.95" customHeight="1" x14ac:dyDescent="0.2">
      <c r="A96" s="24" t="s">
        <v>91</v>
      </c>
      <c r="B96" s="9" t="s">
        <v>181</v>
      </c>
      <c r="C96" s="46" t="s">
        <v>171</v>
      </c>
      <c r="D96" s="37">
        <f t="shared" si="1"/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25"/>
    </row>
    <row r="97" spans="1:14" ht="15.95" customHeight="1" x14ac:dyDescent="0.2">
      <c r="A97" s="15" t="s">
        <v>106</v>
      </c>
      <c r="B97" s="20"/>
      <c r="C97" s="5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5"/>
    </row>
    <row r="98" spans="1:14" x14ac:dyDescent="0.2">
      <c r="A98" s="40" t="s">
        <v>107</v>
      </c>
      <c r="B98" s="9" t="s">
        <v>192</v>
      </c>
      <c r="C98" s="46">
        <v>1</v>
      </c>
      <c r="D98" s="37">
        <f t="shared" si="1"/>
        <v>3</v>
      </c>
      <c r="E98" s="43">
        <v>1</v>
      </c>
      <c r="F98" s="43">
        <v>0</v>
      </c>
      <c r="G98" s="43">
        <v>0</v>
      </c>
      <c r="H98" s="43">
        <v>1</v>
      </c>
      <c r="I98" s="43">
        <v>0</v>
      </c>
      <c r="J98" s="43">
        <v>0</v>
      </c>
      <c r="K98" s="43">
        <v>0</v>
      </c>
      <c r="L98" s="43">
        <v>0</v>
      </c>
      <c r="M98" s="43">
        <v>1</v>
      </c>
      <c r="N98" s="25"/>
    </row>
    <row r="99" spans="1:14" x14ac:dyDescent="0.2">
      <c r="A99" s="40" t="s">
        <v>108</v>
      </c>
      <c r="B99" s="9" t="s">
        <v>181</v>
      </c>
      <c r="C99" s="46" t="s">
        <v>221</v>
      </c>
      <c r="D99" s="37">
        <f t="shared" si="1"/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25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57" fitToHeight="3" orientation="landscape" r:id="rId1"/>
  <headerFooter>
    <oddFooter>&amp;A&amp;RСтраница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topLeftCell="A64" zoomScaleNormal="100" zoomScaleSheetLayoutView="100" workbookViewId="0">
      <selection activeCell="P84" sqref="P84"/>
    </sheetView>
  </sheetViews>
  <sheetFormatPr defaultColWidth="9.140625" defaultRowHeight="12.75" x14ac:dyDescent="0.2"/>
  <cols>
    <col min="1" max="1" width="29.7109375" style="1" customWidth="1"/>
    <col min="2" max="2" width="12.7109375" style="1" customWidth="1"/>
    <col min="3" max="3" width="12.7109375" style="58" customWidth="1"/>
    <col min="4" max="4" width="12.7109375" style="1" customWidth="1"/>
    <col min="5" max="5" width="18.7109375" style="1" customWidth="1"/>
    <col min="6" max="6" width="26.7109375" style="1" customWidth="1"/>
    <col min="7" max="7" width="18.7109375" style="1" customWidth="1"/>
    <col min="8" max="8" width="20.140625" style="1" customWidth="1"/>
    <col min="9" max="16384" width="9.140625" style="1"/>
  </cols>
  <sheetData>
    <row r="1" spans="1:8" ht="15.75" customHeight="1" x14ac:dyDescent="0.2">
      <c r="A1" s="63" t="s">
        <v>117</v>
      </c>
      <c r="B1" s="63"/>
      <c r="C1" s="63"/>
      <c r="D1" s="63"/>
      <c r="E1" s="64"/>
      <c r="F1" s="64"/>
      <c r="G1" s="64"/>
      <c r="H1" s="64"/>
    </row>
    <row r="2" spans="1:8" ht="15.75" hidden="1" customHeight="1" x14ac:dyDescent="0.2">
      <c r="A2" s="33"/>
      <c r="B2" s="33"/>
      <c r="C2" s="54"/>
      <c r="D2" s="33"/>
      <c r="E2" s="35"/>
      <c r="F2" s="35"/>
      <c r="G2" s="35"/>
      <c r="H2" s="35"/>
    </row>
    <row r="3" spans="1:8" ht="15.75" hidden="1" customHeight="1" x14ac:dyDescent="0.2">
      <c r="A3" s="33"/>
      <c r="B3" s="33"/>
      <c r="C3" s="54"/>
      <c r="D3" s="33"/>
      <c r="E3" s="35"/>
      <c r="F3" s="35"/>
      <c r="G3" s="35"/>
      <c r="H3" s="35"/>
    </row>
    <row r="4" spans="1:8" ht="94.5" customHeight="1" x14ac:dyDescent="0.2">
      <c r="A4" s="9" t="s">
        <v>0</v>
      </c>
      <c r="B4" s="9" t="s">
        <v>95</v>
      </c>
      <c r="C4" s="46" t="s">
        <v>96</v>
      </c>
      <c r="D4" s="9" t="s">
        <v>118</v>
      </c>
      <c r="E4" s="8" t="s">
        <v>141</v>
      </c>
      <c r="F4" s="8" t="s">
        <v>142</v>
      </c>
      <c r="G4" s="8" t="s">
        <v>143</v>
      </c>
      <c r="H4" s="8" t="s">
        <v>144</v>
      </c>
    </row>
    <row r="5" spans="1:8" ht="15.95" customHeight="1" x14ac:dyDescent="0.2">
      <c r="A5" s="12" t="s">
        <v>1</v>
      </c>
      <c r="B5" s="11"/>
      <c r="C5" s="55"/>
      <c r="D5" s="11" t="s">
        <v>92</v>
      </c>
      <c r="E5" s="13" t="s">
        <v>92</v>
      </c>
      <c r="F5" s="13" t="s">
        <v>92</v>
      </c>
      <c r="G5" s="13" t="s">
        <v>92</v>
      </c>
      <c r="H5" s="13" t="s">
        <v>92</v>
      </c>
    </row>
    <row r="6" spans="1:8" ht="15.95" customHeight="1" x14ac:dyDescent="0.2">
      <c r="A6" s="14" t="s">
        <v>2</v>
      </c>
      <c r="B6" s="15"/>
      <c r="C6" s="52"/>
      <c r="D6" s="15"/>
      <c r="E6" s="16"/>
      <c r="F6" s="16"/>
      <c r="G6" s="16"/>
      <c r="H6" s="16"/>
    </row>
    <row r="7" spans="1:8" ht="15.95" customHeight="1" x14ac:dyDescent="0.2">
      <c r="A7" s="17" t="s">
        <v>3</v>
      </c>
      <c r="B7" s="9" t="s">
        <v>195</v>
      </c>
      <c r="C7" s="46" t="s">
        <v>211</v>
      </c>
      <c r="D7" s="37">
        <f t="shared" ref="D7:D24" si="0">SUM(E7:H7)</f>
        <v>1</v>
      </c>
      <c r="E7" s="50">
        <v>0</v>
      </c>
      <c r="F7" s="50">
        <v>0</v>
      </c>
      <c r="G7" s="50">
        <v>1</v>
      </c>
      <c r="H7" s="50">
        <v>0</v>
      </c>
    </row>
    <row r="8" spans="1:8" ht="15.95" customHeight="1" x14ac:dyDescent="0.2">
      <c r="A8" s="17" t="s">
        <v>4</v>
      </c>
      <c r="B8" s="9" t="s">
        <v>196</v>
      </c>
      <c r="C8" s="46" t="s">
        <v>222</v>
      </c>
      <c r="D8" s="37">
        <f t="shared" si="0"/>
        <v>0</v>
      </c>
      <c r="E8" s="50">
        <v>0</v>
      </c>
      <c r="F8" s="50">
        <v>0</v>
      </c>
      <c r="G8" s="50">
        <v>0</v>
      </c>
      <c r="H8" s="50">
        <v>0</v>
      </c>
    </row>
    <row r="9" spans="1:8" ht="15.95" customHeight="1" x14ac:dyDescent="0.2">
      <c r="A9" s="17" t="s">
        <v>5</v>
      </c>
      <c r="B9" s="9" t="s">
        <v>195</v>
      </c>
      <c r="C9" s="46" t="s">
        <v>211</v>
      </c>
      <c r="D9" s="37">
        <f t="shared" si="0"/>
        <v>1</v>
      </c>
      <c r="E9" s="50">
        <v>0</v>
      </c>
      <c r="F9" s="50">
        <v>0</v>
      </c>
      <c r="G9" s="50">
        <v>0</v>
      </c>
      <c r="H9" s="50">
        <v>1</v>
      </c>
    </row>
    <row r="10" spans="1:8" ht="15.95" customHeight="1" x14ac:dyDescent="0.2">
      <c r="A10" s="17" t="s">
        <v>6</v>
      </c>
      <c r="B10" s="9" t="s">
        <v>196</v>
      </c>
      <c r="C10" s="46" t="s">
        <v>222</v>
      </c>
      <c r="D10" s="37">
        <f t="shared" si="0"/>
        <v>0</v>
      </c>
      <c r="E10" s="50">
        <v>0</v>
      </c>
      <c r="F10" s="50">
        <v>0</v>
      </c>
      <c r="G10" s="50">
        <v>0</v>
      </c>
      <c r="H10" s="50">
        <v>0</v>
      </c>
    </row>
    <row r="11" spans="1:8" ht="15.95" customHeight="1" x14ac:dyDescent="0.2">
      <c r="A11" s="17" t="s">
        <v>7</v>
      </c>
      <c r="B11" s="9" t="s">
        <v>196</v>
      </c>
      <c r="C11" s="46" t="s">
        <v>222</v>
      </c>
      <c r="D11" s="37">
        <f t="shared" si="0"/>
        <v>0</v>
      </c>
      <c r="E11" s="50">
        <v>0</v>
      </c>
      <c r="F11" s="50">
        <v>0</v>
      </c>
      <c r="G11" s="50">
        <v>0</v>
      </c>
      <c r="H11" s="50">
        <v>0</v>
      </c>
    </row>
    <row r="12" spans="1:8" ht="15.95" customHeight="1" x14ac:dyDescent="0.2">
      <c r="A12" s="17" t="s">
        <v>8</v>
      </c>
      <c r="B12" s="9" t="s">
        <v>196</v>
      </c>
      <c r="C12" s="46" t="s">
        <v>222</v>
      </c>
      <c r="D12" s="37">
        <f t="shared" si="0"/>
        <v>0</v>
      </c>
      <c r="E12" s="50">
        <v>0</v>
      </c>
      <c r="F12" s="50">
        <v>0</v>
      </c>
      <c r="G12" s="50">
        <v>0</v>
      </c>
      <c r="H12" s="50">
        <v>0</v>
      </c>
    </row>
    <row r="13" spans="1:8" ht="15.95" customHeight="1" x14ac:dyDescent="0.2">
      <c r="A13" s="17" t="s">
        <v>9</v>
      </c>
      <c r="B13" s="9" t="s">
        <v>196</v>
      </c>
      <c r="C13" s="46" t="s">
        <v>222</v>
      </c>
      <c r="D13" s="37">
        <f t="shared" si="0"/>
        <v>0</v>
      </c>
      <c r="E13" s="50">
        <v>0</v>
      </c>
      <c r="F13" s="50">
        <v>0</v>
      </c>
      <c r="G13" s="50">
        <v>0</v>
      </c>
      <c r="H13" s="50">
        <v>0</v>
      </c>
    </row>
    <row r="14" spans="1:8" ht="15.95" customHeight="1" x14ac:dyDescent="0.2">
      <c r="A14" s="17" t="s">
        <v>10</v>
      </c>
      <c r="B14" s="9" t="s">
        <v>195</v>
      </c>
      <c r="C14" s="46" t="s">
        <v>211</v>
      </c>
      <c r="D14" s="37">
        <f t="shared" si="0"/>
        <v>1</v>
      </c>
      <c r="E14" s="50">
        <v>0</v>
      </c>
      <c r="F14" s="50">
        <v>1</v>
      </c>
      <c r="G14" s="50">
        <v>0</v>
      </c>
      <c r="H14" s="50">
        <v>0</v>
      </c>
    </row>
    <row r="15" spans="1:8" ht="15.95" customHeight="1" x14ac:dyDescent="0.2">
      <c r="A15" s="17" t="s">
        <v>11</v>
      </c>
      <c r="B15" s="9" t="s">
        <v>196</v>
      </c>
      <c r="C15" s="46" t="s">
        <v>222</v>
      </c>
      <c r="D15" s="37">
        <f t="shared" si="0"/>
        <v>0</v>
      </c>
      <c r="E15" s="50">
        <v>0</v>
      </c>
      <c r="F15" s="50">
        <v>0</v>
      </c>
      <c r="G15" s="50">
        <v>0</v>
      </c>
      <c r="H15" s="50">
        <v>0</v>
      </c>
    </row>
    <row r="16" spans="1:8" ht="15.95" customHeight="1" x14ac:dyDescent="0.2">
      <c r="A16" s="17" t="s">
        <v>12</v>
      </c>
      <c r="B16" s="9" t="s">
        <v>197</v>
      </c>
      <c r="C16" s="46">
        <f t="shared" ref="C16" si="1">_xlfn.RANK.EQ(D16,$D$7:$D$24,0)</f>
        <v>1</v>
      </c>
      <c r="D16" s="37">
        <f t="shared" si="0"/>
        <v>3</v>
      </c>
      <c r="E16" s="50">
        <v>2</v>
      </c>
      <c r="F16" s="50">
        <v>0</v>
      </c>
      <c r="G16" s="50">
        <v>1</v>
      </c>
      <c r="H16" s="50">
        <v>0</v>
      </c>
    </row>
    <row r="17" spans="1:8" ht="15.95" customHeight="1" x14ac:dyDescent="0.2">
      <c r="A17" s="17" t="s">
        <v>13</v>
      </c>
      <c r="B17" s="9" t="s">
        <v>195</v>
      </c>
      <c r="C17" s="46" t="s">
        <v>211</v>
      </c>
      <c r="D17" s="37">
        <f t="shared" si="0"/>
        <v>1</v>
      </c>
      <c r="E17" s="50">
        <v>0</v>
      </c>
      <c r="F17" s="50">
        <v>1</v>
      </c>
      <c r="G17" s="50">
        <v>0</v>
      </c>
      <c r="H17" s="50">
        <v>0</v>
      </c>
    </row>
    <row r="18" spans="1:8" ht="15.95" customHeight="1" x14ac:dyDescent="0.2">
      <c r="A18" s="17" t="s">
        <v>14</v>
      </c>
      <c r="B18" s="9" t="s">
        <v>195</v>
      </c>
      <c r="C18" s="46" t="s">
        <v>211</v>
      </c>
      <c r="D18" s="37">
        <f t="shared" si="0"/>
        <v>1</v>
      </c>
      <c r="E18" s="50">
        <v>0</v>
      </c>
      <c r="F18" s="50">
        <v>0</v>
      </c>
      <c r="G18" s="50">
        <v>0</v>
      </c>
      <c r="H18" s="50">
        <v>1</v>
      </c>
    </row>
    <row r="19" spans="1:8" ht="15.95" customHeight="1" x14ac:dyDescent="0.2">
      <c r="A19" s="17" t="s">
        <v>15</v>
      </c>
      <c r="B19" s="9" t="s">
        <v>196</v>
      </c>
      <c r="C19" s="46" t="s">
        <v>222</v>
      </c>
      <c r="D19" s="37">
        <f t="shared" si="0"/>
        <v>0</v>
      </c>
      <c r="E19" s="50">
        <v>0</v>
      </c>
      <c r="F19" s="50">
        <v>0</v>
      </c>
      <c r="G19" s="50">
        <v>0</v>
      </c>
      <c r="H19" s="50">
        <v>0</v>
      </c>
    </row>
    <row r="20" spans="1:8" ht="15.95" customHeight="1" x14ac:dyDescent="0.2">
      <c r="A20" s="17" t="s">
        <v>16</v>
      </c>
      <c r="B20" s="9" t="s">
        <v>195</v>
      </c>
      <c r="C20" s="46" t="s">
        <v>211</v>
      </c>
      <c r="D20" s="37">
        <f t="shared" si="0"/>
        <v>1</v>
      </c>
      <c r="E20" s="50">
        <v>0</v>
      </c>
      <c r="F20" s="50">
        <v>0</v>
      </c>
      <c r="G20" s="50">
        <v>1</v>
      </c>
      <c r="H20" s="50">
        <v>0</v>
      </c>
    </row>
    <row r="21" spans="1:8" ht="15.95" customHeight="1" x14ac:dyDescent="0.2">
      <c r="A21" s="17" t="s">
        <v>17</v>
      </c>
      <c r="B21" s="9" t="s">
        <v>196</v>
      </c>
      <c r="C21" s="46" t="s">
        <v>222</v>
      </c>
      <c r="D21" s="37">
        <f t="shared" si="0"/>
        <v>0</v>
      </c>
      <c r="E21" s="50">
        <v>0</v>
      </c>
      <c r="F21" s="50">
        <v>0</v>
      </c>
      <c r="G21" s="50">
        <v>0</v>
      </c>
      <c r="H21" s="50">
        <v>0</v>
      </c>
    </row>
    <row r="22" spans="1:8" ht="15.95" customHeight="1" x14ac:dyDescent="0.2">
      <c r="A22" s="17" t="s">
        <v>18</v>
      </c>
      <c r="B22" s="9" t="s">
        <v>196</v>
      </c>
      <c r="C22" s="46" t="s">
        <v>222</v>
      </c>
      <c r="D22" s="37">
        <f t="shared" si="0"/>
        <v>0</v>
      </c>
      <c r="E22" s="50">
        <v>0</v>
      </c>
      <c r="F22" s="50">
        <v>0</v>
      </c>
      <c r="G22" s="50">
        <v>0</v>
      </c>
      <c r="H22" s="50">
        <v>0</v>
      </c>
    </row>
    <row r="23" spans="1:8" ht="15.95" customHeight="1" x14ac:dyDescent="0.2">
      <c r="A23" s="17" t="s">
        <v>19</v>
      </c>
      <c r="B23" s="9" t="s">
        <v>196</v>
      </c>
      <c r="C23" s="46" t="s">
        <v>222</v>
      </c>
      <c r="D23" s="37">
        <f t="shared" si="0"/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ht="15.95" customHeight="1" x14ac:dyDescent="0.2">
      <c r="A24" s="17" t="s">
        <v>20</v>
      </c>
      <c r="B24" s="9" t="s">
        <v>195</v>
      </c>
      <c r="C24" s="46" t="s">
        <v>211</v>
      </c>
      <c r="D24" s="37">
        <f t="shared" si="0"/>
        <v>1</v>
      </c>
      <c r="E24" s="50">
        <v>0</v>
      </c>
      <c r="F24" s="50">
        <v>1</v>
      </c>
      <c r="G24" s="50">
        <v>0</v>
      </c>
      <c r="H24" s="50">
        <v>0</v>
      </c>
    </row>
    <row r="25" spans="1:8" ht="15.95" customHeight="1" x14ac:dyDescent="0.2">
      <c r="A25" s="14" t="s">
        <v>21</v>
      </c>
      <c r="B25" s="20"/>
      <c r="C25" s="52"/>
      <c r="D25" s="44"/>
      <c r="E25" s="51"/>
      <c r="F25" s="51"/>
      <c r="G25" s="51"/>
      <c r="H25" s="51"/>
    </row>
    <row r="26" spans="1:8" ht="15.95" customHeight="1" x14ac:dyDescent="0.2">
      <c r="A26" s="17" t="s">
        <v>22</v>
      </c>
      <c r="B26" s="9" t="s">
        <v>176</v>
      </c>
      <c r="C26" s="46" t="s">
        <v>198</v>
      </c>
      <c r="D26" s="37">
        <f t="shared" ref="D26:D36" si="2">SUM(E26:H26)</f>
        <v>2</v>
      </c>
      <c r="E26" s="50">
        <v>0</v>
      </c>
      <c r="F26" s="50">
        <v>0</v>
      </c>
      <c r="G26" s="50">
        <v>1</v>
      </c>
      <c r="H26" s="50">
        <v>1</v>
      </c>
    </row>
    <row r="27" spans="1:8" ht="15.95" customHeight="1" x14ac:dyDescent="0.2">
      <c r="A27" s="17" t="s">
        <v>23</v>
      </c>
      <c r="B27" s="9">
        <v>9</v>
      </c>
      <c r="C27" s="46" t="s">
        <v>224</v>
      </c>
      <c r="D27" s="37">
        <f t="shared" si="2"/>
        <v>2.5</v>
      </c>
      <c r="E27" s="50">
        <v>1</v>
      </c>
      <c r="F27" s="50">
        <v>0</v>
      </c>
      <c r="G27" s="50">
        <v>0.5</v>
      </c>
      <c r="H27" s="50">
        <v>1</v>
      </c>
    </row>
    <row r="28" spans="1:8" ht="15.95" customHeight="1" x14ac:dyDescent="0.2">
      <c r="A28" s="17" t="s">
        <v>24</v>
      </c>
      <c r="B28" s="9" t="s">
        <v>196</v>
      </c>
      <c r="C28" s="46" t="s">
        <v>223</v>
      </c>
      <c r="D28" s="37">
        <f t="shared" si="2"/>
        <v>0</v>
      </c>
      <c r="E28" s="50">
        <v>0</v>
      </c>
      <c r="F28" s="50">
        <v>0</v>
      </c>
      <c r="G28" s="50">
        <v>0</v>
      </c>
      <c r="H28" s="50">
        <v>0</v>
      </c>
    </row>
    <row r="29" spans="1:8" ht="15.95" customHeight="1" x14ac:dyDescent="0.2">
      <c r="A29" s="17" t="s">
        <v>25</v>
      </c>
      <c r="B29" s="9" t="s">
        <v>196</v>
      </c>
      <c r="C29" s="46" t="s">
        <v>223</v>
      </c>
      <c r="D29" s="37">
        <f t="shared" si="2"/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ht="15.95" customHeight="1" x14ac:dyDescent="0.2">
      <c r="A30" s="17" t="s">
        <v>26</v>
      </c>
      <c r="B30" s="9" t="s">
        <v>196</v>
      </c>
      <c r="C30" s="46" t="s">
        <v>223</v>
      </c>
      <c r="D30" s="37">
        <f t="shared" si="2"/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ht="15.95" customHeight="1" x14ac:dyDescent="0.2">
      <c r="A31" s="17" t="s">
        <v>27</v>
      </c>
      <c r="B31" s="9" t="s">
        <v>195</v>
      </c>
      <c r="C31" s="46">
        <f t="shared" ref="C31" si="3">_xlfn.RANK.EQ(D31,$D$26:$D$36,0)</f>
        <v>4</v>
      </c>
      <c r="D31" s="37">
        <f t="shared" si="2"/>
        <v>1</v>
      </c>
      <c r="E31" s="50">
        <v>0</v>
      </c>
      <c r="F31" s="50">
        <v>0</v>
      </c>
      <c r="G31" s="50">
        <v>1</v>
      </c>
      <c r="H31" s="50">
        <v>0</v>
      </c>
    </row>
    <row r="32" spans="1:8" ht="15.95" customHeight="1" x14ac:dyDescent="0.2">
      <c r="A32" s="17" t="s">
        <v>28</v>
      </c>
      <c r="B32" s="9" t="s">
        <v>176</v>
      </c>
      <c r="C32" s="46" t="s">
        <v>198</v>
      </c>
      <c r="D32" s="37">
        <f t="shared" si="2"/>
        <v>2</v>
      </c>
      <c r="E32" s="50">
        <v>0</v>
      </c>
      <c r="F32" s="50">
        <v>0</v>
      </c>
      <c r="G32" s="50">
        <v>1</v>
      </c>
      <c r="H32" s="50">
        <v>1</v>
      </c>
    </row>
    <row r="33" spans="1:8" ht="15.95" customHeight="1" x14ac:dyDescent="0.2">
      <c r="A33" s="17" t="s">
        <v>29</v>
      </c>
      <c r="B33" s="9" t="s">
        <v>196</v>
      </c>
      <c r="C33" s="46" t="s">
        <v>223</v>
      </c>
      <c r="D33" s="37">
        <f t="shared" si="2"/>
        <v>0</v>
      </c>
      <c r="E33" s="50">
        <v>0</v>
      </c>
      <c r="F33" s="50">
        <v>0</v>
      </c>
      <c r="G33" s="50">
        <v>0</v>
      </c>
      <c r="H33" s="50">
        <v>0</v>
      </c>
    </row>
    <row r="34" spans="1:8" ht="15.95" customHeight="1" x14ac:dyDescent="0.2">
      <c r="A34" s="17" t="s">
        <v>30</v>
      </c>
      <c r="B34" s="9" t="s">
        <v>196</v>
      </c>
      <c r="C34" s="46" t="s">
        <v>223</v>
      </c>
      <c r="D34" s="37">
        <f t="shared" si="2"/>
        <v>0</v>
      </c>
      <c r="E34" s="50">
        <v>0</v>
      </c>
      <c r="F34" s="50">
        <v>0</v>
      </c>
      <c r="G34" s="50">
        <v>0</v>
      </c>
      <c r="H34" s="50">
        <v>0</v>
      </c>
    </row>
    <row r="35" spans="1:8" ht="15.95" customHeight="1" x14ac:dyDescent="0.2">
      <c r="A35" s="17" t="s">
        <v>31</v>
      </c>
      <c r="B35" s="9" t="s">
        <v>196</v>
      </c>
      <c r="C35" s="46" t="s">
        <v>223</v>
      </c>
      <c r="D35" s="37">
        <f t="shared" si="2"/>
        <v>0</v>
      </c>
      <c r="E35" s="50">
        <v>0</v>
      </c>
      <c r="F35" s="50">
        <v>0</v>
      </c>
      <c r="G35" s="50">
        <v>0</v>
      </c>
      <c r="H35" s="50">
        <v>0</v>
      </c>
    </row>
    <row r="36" spans="1:8" ht="15.95" customHeight="1" x14ac:dyDescent="0.2">
      <c r="A36" s="17" t="s">
        <v>32</v>
      </c>
      <c r="B36" s="9" t="s">
        <v>196</v>
      </c>
      <c r="C36" s="46" t="s">
        <v>223</v>
      </c>
      <c r="D36" s="37">
        <f t="shared" si="2"/>
        <v>0</v>
      </c>
      <c r="E36" s="50">
        <v>0</v>
      </c>
      <c r="F36" s="50">
        <v>0</v>
      </c>
      <c r="G36" s="50">
        <v>0</v>
      </c>
      <c r="H36" s="50">
        <v>0</v>
      </c>
    </row>
    <row r="37" spans="1:8" ht="15.95" customHeight="1" x14ac:dyDescent="0.2">
      <c r="A37" s="14" t="s">
        <v>33</v>
      </c>
      <c r="B37" s="20"/>
      <c r="C37" s="52"/>
      <c r="D37" s="44"/>
      <c r="E37" s="51"/>
      <c r="F37" s="51"/>
      <c r="G37" s="51"/>
      <c r="H37" s="51"/>
    </row>
    <row r="38" spans="1:8" ht="15.95" customHeight="1" x14ac:dyDescent="0.2">
      <c r="A38" s="17" t="s">
        <v>34</v>
      </c>
      <c r="B38" s="9" t="s">
        <v>176</v>
      </c>
      <c r="C38" s="46">
        <f t="shared" ref="C38:C40" si="4">_xlfn.RANK.EQ(D38,$D$38:$D$43,0)</f>
        <v>2</v>
      </c>
      <c r="D38" s="37">
        <f t="shared" ref="D38:D43" si="5">SUM(E38:H38)</f>
        <v>2</v>
      </c>
      <c r="E38" s="50">
        <v>1</v>
      </c>
      <c r="F38" s="50">
        <v>0</v>
      </c>
      <c r="G38" s="50">
        <v>0</v>
      </c>
      <c r="H38" s="50">
        <v>1</v>
      </c>
    </row>
    <row r="39" spans="1:8" ht="15.95" customHeight="1" x14ac:dyDescent="0.2">
      <c r="A39" s="17" t="s">
        <v>35</v>
      </c>
      <c r="B39" s="9" t="s">
        <v>196</v>
      </c>
      <c r="C39" s="46" t="s">
        <v>225</v>
      </c>
      <c r="D39" s="37">
        <f t="shared" si="5"/>
        <v>0</v>
      </c>
      <c r="E39" s="50">
        <v>0</v>
      </c>
      <c r="F39" s="50">
        <v>0</v>
      </c>
      <c r="G39" s="50">
        <v>0</v>
      </c>
      <c r="H39" s="50">
        <v>0</v>
      </c>
    </row>
    <row r="40" spans="1:8" ht="15.95" customHeight="1" x14ac:dyDescent="0.2">
      <c r="A40" s="17" t="s">
        <v>36</v>
      </c>
      <c r="B40" s="9" t="s">
        <v>198</v>
      </c>
      <c r="C40" s="46">
        <f t="shared" si="4"/>
        <v>1</v>
      </c>
      <c r="D40" s="37">
        <f t="shared" si="5"/>
        <v>4</v>
      </c>
      <c r="E40" s="50">
        <v>2</v>
      </c>
      <c r="F40" s="50">
        <v>2</v>
      </c>
      <c r="G40" s="50">
        <v>0</v>
      </c>
      <c r="H40" s="50">
        <v>0</v>
      </c>
    </row>
    <row r="41" spans="1:8" ht="15.95" customHeight="1" x14ac:dyDescent="0.2">
      <c r="A41" s="17" t="s">
        <v>37</v>
      </c>
      <c r="B41" s="9" t="s">
        <v>196</v>
      </c>
      <c r="C41" s="46" t="s">
        <v>225</v>
      </c>
      <c r="D41" s="37">
        <f t="shared" si="5"/>
        <v>0</v>
      </c>
      <c r="E41" s="50">
        <v>0</v>
      </c>
      <c r="F41" s="50">
        <v>0</v>
      </c>
      <c r="G41" s="50">
        <v>0</v>
      </c>
      <c r="H41" s="50">
        <v>0</v>
      </c>
    </row>
    <row r="42" spans="1:8" ht="15.95" customHeight="1" x14ac:dyDescent="0.2">
      <c r="A42" s="17" t="s">
        <v>38</v>
      </c>
      <c r="B42" s="9" t="s">
        <v>196</v>
      </c>
      <c r="C42" s="46" t="s">
        <v>225</v>
      </c>
      <c r="D42" s="37">
        <f t="shared" si="5"/>
        <v>0</v>
      </c>
      <c r="E42" s="50">
        <v>0</v>
      </c>
      <c r="F42" s="50">
        <v>0</v>
      </c>
      <c r="G42" s="50">
        <v>0</v>
      </c>
      <c r="H42" s="50">
        <v>0</v>
      </c>
    </row>
    <row r="43" spans="1:8" ht="15.95" customHeight="1" x14ac:dyDescent="0.2">
      <c r="A43" s="17" t="s">
        <v>39</v>
      </c>
      <c r="B43" s="9" t="s">
        <v>196</v>
      </c>
      <c r="C43" s="46" t="s">
        <v>225</v>
      </c>
      <c r="D43" s="37">
        <f t="shared" si="5"/>
        <v>0</v>
      </c>
      <c r="E43" s="50">
        <v>0</v>
      </c>
      <c r="F43" s="50">
        <v>0</v>
      </c>
      <c r="G43" s="50">
        <v>0</v>
      </c>
      <c r="H43" s="50">
        <v>0</v>
      </c>
    </row>
    <row r="44" spans="1:8" ht="15.95" customHeight="1" x14ac:dyDescent="0.2">
      <c r="A44" s="14" t="s">
        <v>40</v>
      </c>
      <c r="B44" s="20"/>
      <c r="C44" s="52"/>
      <c r="D44" s="44"/>
      <c r="E44" s="51"/>
      <c r="F44" s="51"/>
      <c r="G44" s="51"/>
      <c r="H44" s="51"/>
    </row>
    <row r="45" spans="1:8" ht="15.95" customHeight="1" x14ac:dyDescent="0.2">
      <c r="A45" s="17" t="s">
        <v>41</v>
      </c>
      <c r="B45" s="9" t="s">
        <v>196</v>
      </c>
      <c r="C45" s="46" t="s">
        <v>226</v>
      </c>
      <c r="D45" s="37">
        <f t="shared" ref="D45:D51" si="6">SUM(E45:H45)</f>
        <v>0</v>
      </c>
      <c r="E45" s="50">
        <v>0</v>
      </c>
      <c r="F45" s="50">
        <v>0</v>
      </c>
      <c r="G45" s="50">
        <v>0</v>
      </c>
      <c r="H45" s="50">
        <v>0</v>
      </c>
    </row>
    <row r="46" spans="1:8" ht="15.95" customHeight="1" x14ac:dyDescent="0.2">
      <c r="A46" s="17" t="s">
        <v>42</v>
      </c>
      <c r="B46" s="9" t="s">
        <v>199</v>
      </c>
      <c r="C46" s="46">
        <f t="shared" ref="C46:C51" si="7">_xlfn.RANK.EQ(D46,$D$45:$D$51,0)</f>
        <v>2</v>
      </c>
      <c r="D46" s="37">
        <f t="shared" si="6"/>
        <v>0.5</v>
      </c>
      <c r="E46" s="50">
        <v>0</v>
      </c>
      <c r="F46" s="50">
        <v>0</v>
      </c>
      <c r="G46" s="50">
        <v>0.5</v>
      </c>
      <c r="H46" s="50">
        <v>0</v>
      </c>
    </row>
    <row r="47" spans="1:8" ht="15.95" customHeight="1" x14ac:dyDescent="0.2">
      <c r="A47" s="17" t="s">
        <v>43</v>
      </c>
      <c r="B47" s="9" t="s">
        <v>196</v>
      </c>
      <c r="C47" s="46" t="s">
        <v>226</v>
      </c>
      <c r="D47" s="37">
        <f t="shared" si="6"/>
        <v>0</v>
      </c>
      <c r="E47" s="50">
        <v>0</v>
      </c>
      <c r="F47" s="50">
        <v>0</v>
      </c>
      <c r="G47" s="50">
        <v>0</v>
      </c>
      <c r="H47" s="50">
        <v>0</v>
      </c>
    </row>
    <row r="48" spans="1:8" ht="15.95" customHeight="1" x14ac:dyDescent="0.2">
      <c r="A48" s="17" t="s">
        <v>44</v>
      </c>
      <c r="B48" s="9" t="s">
        <v>196</v>
      </c>
      <c r="C48" s="46" t="s">
        <v>226</v>
      </c>
      <c r="D48" s="37">
        <f t="shared" si="6"/>
        <v>0</v>
      </c>
      <c r="E48" s="50">
        <v>0</v>
      </c>
      <c r="F48" s="50">
        <v>0</v>
      </c>
      <c r="G48" s="50">
        <v>0</v>
      </c>
      <c r="H48" s="50">
        <v>0</v>
      </c>
    </row>
    <row r="49" spans="1:8" ht="15.95" customHeight="1" x14ac:dyDescent="0.2">
      <c r="A49" s="17" t="s">
        <v>93</v>
      </c>
      <c r="B49" s="9" t="s">
        <v>196</v>
      </c>
      <c r="C49" s="46" t="s">
        <v>226</v>
      </c>
      <c r="D49" s="37">
        <f t="shared" si="6"/>
        <v>0</v>
      </c>
      <c r="E49" s="50">
        <v>0</v>
      </c>
      <c r="F49" s="50">
        <v>0</v>
      </c>
      <c r="G49" s="50">
        <v>0</v>
      </c>
      <c r="H49" s="50">
        <v>0</v>
      </c>
    </row>
    <row r="50" spans="1:8" ht="15.95" customHeight="1" x14ac:dyDescent="0.2">
      <c r="A50" s="17" t="s">
        <v>45</v>
      </c>
      <c r="B50" s="9" t="s">
        <v>196</v>
      </c>
      <c r="C50" s="46" t="s">
        <v>226</v>
      </c>
      <c r="D50" s="37">
        <f t="shared" si="6"/>
        <v>0</v>
      </c>
      <c r="E50" s="50">
        <v>0</v>
      </c>
      <c r="F50" s="50">
        <v>0</v>
      </c>
      <c r="G50" s="50">
        <v>0</v>
      </c>
      <c r="H50" s="50">
        <v>0</v>
      </c>
    </row>
    <row r="51" spans="1:8" ht="15.95" customHeight="1" x14ac:dyDescent="0.2">
      <c r="A51" s="17" t="s">
        <v>46</v>
      </c>
      <c r="B51" s="9" t="s">
        <v>197</v>
      </c>
      <c r="C51" s="46">
        <f t="shared" si="7"/>
        <v>1</v>
      </c>
      <c r="D51" s="37">
        <f t="shared" si="6"/>
        <v>3</v>
      </c>
      <c r="E51" s="50">
        <v>0</v>
      </c>
      <c r="F51" s="50">
        <v>2</v>
      </c>
      <c r="G51" s="50">
        <v>0</v>
      </c>
      <c r="H51" s="50">
        <v>1</v>
      </c>
    </row>
    <row r="52" spans="1:8" ht="15.95" customHeight="1" x14ac:dyDescent="0.2">
      <c r="A52" s="14" t="s">
        <v>47</v>
      </c>
      <c r="B52" s="20"/>
      <c r="C52" s="52"/>
      <c r="D52" s="44"/>
      <c r="E52" s="51"/>
      <c r="F52" s="51"/>
      <c r="G52" s="51"/>
      <c r="H52" s="51"/>
    </row>
    <row r="53" spans="1:8" ht="15.95" customHeight="1" x14ac:dyDescent="0.2">
      <c r="A53" s="17" t="s">
        <v>48</v>
      </c>
      <c r="B53" s="9" t="s">
        <v>196</v>
      </c>
      <c r="C53" s="46" t="s">
        <v>228</v>
      </c>
      <c r="D53" s="37">
        <f t="shared" ref="D53:D66" si="8">SUM(E53:H53)</f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ht="15.95" customHeight="1" x14ac:dyDescent="0.2">
      <c r="A54" s="17" t="s">
        <v>49</v>
      </c>
      <c r="B54" s="9" t="s">
        <v>196</v>
      </c>
      <c r="C54" s="46" t="s">
        <v>228</v>
      </c>
      <c r="D54" s="37">
        <f t="shared" si="8"/>
        <v>0</v>
      </c>
      <c r="E54" s="50">
        <v>0</v>
      </c>
      <c r="F54" s="50">
        <v>0</v>
      </c>
      <c r="G54" s="50">
        <v>0</v>
      </c>
      <c r="H54" s="50">
        <v>0</v>
      </c>
    </row>
    <row r="55" spans="1:8" ht="15.95" customHeight="1" x14ac:dyDescent="0.2">
      <c r="A55" s="17" t="s">
        <v>50</v>
      </c>
      <c r="B55" s="9" t="s">
        <v>196</v>
      </c>
      <c r="C55" s="46" t="s">
        <v>228</v>
      </c>
      <c r="D55" s="37">
        <f t="shared" si="8"/>
        <v>0</v>
      </c>
      <c r="E55" s="50">
        <v>0</v>
      </c>
      <c r="F55" s="50">
        <v>0</v>
      </c>
      <c r="G55" s="50">
        <v>0</v>
      </c>
      <c r="H55" s="50">
        <v>0</v>
      </c>
    </row>
    <row r="56" spans="1:8" ht="15.95" customHeight="1" x14ac:dyDescent="0.2">
      <c r="A56" s="17" t="s">
        <v>51</v>
      </c>
      <c r="B56" s="9" t="s">
        <v>196</v>
      </c>
      <c r="C56" s="46" t="s">
        <v>228</v>
      </c>
      <c r="D56" s="37">
        <f t="shared" si="8"/>
        <v>0</v>
      </c>
      <c r="E56" s="50">
        <v>0</v>
      </c>
      <c r="F56" s="50">
        <v>0</v>
      </c>
      <c r="G56" s="50">
        <v>0</v>
      </c>
      <c r="H56" s="50">
        <v>0</v>
      </c>
    </row>
    <row r="57" spans="1:8" ht="15.95" customHeight="1" x14ac:dyDescent="0.2">
      <c r="A57" s="17" t="s">
        <v>52</v>
      </c>
      <c r="B57" s="9" t="s">
        <v>197</v>
      </c>
      <c r="C57" s="46" t="s">
        <v>198</v>
      </c>
      <c r="D57" s="37">
        <f t="shared" si="8"/>
        <v>3</v>
      </c>
      <c r="E57" s="50">
        <v>2</v>
      </c>
      <c r="F57" s="50">
        <v>0</v>
      </c>
      <c r="G57" s="50">
        <v>0</v>
      </c>
      <c r="H57" s="50">
        <v>1</v>
      </c>
    </row>
    <row r="58" spans="1:8" ht="15.95" customHeight="1" x14ac:dyDescent="0.2">
      <c r="A58" s="17" t="s">
        <v>53</v>
      </c>
      <c r="B58" s="9" t="s">
        <v>195</v>
      </c>
      <c r="C58" s="46" t="s">
        <v>227</v>
      </c>
      <c r="D58" s="37">
        <f t="shared" si="8"/>
        <v>1</v>
      </c>
      <c r="E58" s="50">
        <v>0</v>
      </c>
      <c r="F58" s="50">
        <v>0</v>
      </c>
      <c r="G58" s="50">
        <v>0</v>
      </c>
      <c r="H58" s="50">
        <v>1</v>
      </c>
    </row>
    <row r="59" spans="1:8" ht="15.95" customHeight="1" x14ac:dyDescent="0.2">
      <c r="A59" s="17" t="s">
        <v>54</v>
      </c>
      <c r="B59" s="9" t="s">
        <v>195</v>
      </c>
      <c r="C59" s="46" t="s">
        <v>227</v>
      </c>
      <c r="D59" s="37">
        <f t="shared" si="8"/>
        <v>1</v>
      </c>
      <c r="E59" s="50">
        <v>1</v>
      </c>
      <c r="F59" s="50">
        <v>0</v>
      </c>
      <c r="G59" s="50">
        <v>0</v>
      </c>
      <c r="H59" s="50">
        <v>0</v>
      </c>
    </row>
    <row r="60" spans="1:8" ht="15.95" customHeight="1" x14ac:dyDescent="0.2">
      <c r="A60" s="17" t="s">
        <v>55</v>
      </c>
      <c r="B60" s="9" t="s">
        <v>196</v>
      </c>
      <c r="C60" s="46" t="s">
        <v>228</v>
      </c>
      <c r="D60" s="37">
        <f t="shared" si="8"/>
        <v>0</v>
      </c>
      <c r="E60" s="50">
        <v>0</v>
      </c>
      <c r="F60" s="50">
        <v>0</v>
      </c>
      <c r="G60" s="50">
        <v>0</v>
      </c>
      <c r="H60" s="50">
        <v>0</v>
      </c>
    </row>
    <row r="61" spans="1:8" ht="15.95" customHeight="1" x14ac:dyDescent="0.2">
      <c r="A61" s="17" t="s">
        <v>56</v>
      </c>
      <c r="B61" s="9" t="s">
        <v>196</v>
      </c>
      <c r="C61" s="46" t="s">
        <v>228</v>
      </c>
      <c r="D61" s="37">
        <f t="shared" si="8"/>
        <v>0</v>
      </c>
      <c r="E61" s="50">
        <v>0</v>
      </c>
      <c r="F61" s="50">
        <v>0</v>
      </c>
      <c r="G61" s="50">
        <v>0</v>
      </c>
      <c r="H61" s="50">
        <v>0</v>
      </c>
    </row>
    <row r="62" spans="1:8" ht="15.95" customHeight="1" x14ac:dyDescent="0.2">
      <c r="A62" s="17" t="s">
        <v>57</v>
      </c>
      <c r="B62" s="9">
        <v>1</v>
      </c>
      <c r="C62" s="46">
        <f t="shared" ref="C62" si="9">_xlfn.RANK.EQ(D62,$D$53:$D$66,0)</f>
        <v>1</v>
      </c>
      <c r="D62" s="37">
        <f t="shared" si="8"/>
        <v>6</v>
      </c>
      <c r="E62" s="50">
        <v>2</v>
      </c>
      <c r="F62" s="50">
        <v>2</v>
      </c>
      <c r="G62" s="50">
        <v>1</v>
      </c>
      <c r="H62" s="50">
        <v>1</v>
      </c>
    </row>
    <row r="63" spans="1:8" ht="15.95" customHeight="1" x14ac:dyDescent="0.2">
      <c r="A63" s="17" t="s">
        <v>58</v>
      </c>
      <c r="B63" s="9" t="s">
        <v>195</v>
      </c>
      <c r="C63" s="46" t="s">
        <v>227</v>
      </c>
      <c r="D63" s="37">
        <f t="shared" si="8"/>
        <v>1</v>
      </c>
      <c r="E63" s="50">
        <v>0</v>
      </c>
      <c r="F63" s="50">
        <v>0</v>
      </c>
      <c r="G63" s="50">
        <v>0</v>
      </c>
      <c r="H63" s="50">
        <v>1</v>
      </c>
    </row>
    <row r="64" spans="1:8" ht="15.95" customHeight="1" x14ac:dyDescent="0.2">
      <c r="A64" s="17" t="s">
        <v>59</v>
      </c>
      <c r="B64" s="9" t="s">
        <v>196</v>
      </c>
      <c r="C64" s="46" t="s">
        <v>228</v>
      </c>
      <c r="D64" s="37">
        <f t="shared" si="8"/>
        <v>0</v>
      </c>
      <c r="E64" s="50">
        <v>0</v>
      </c>
      <c r="F64" s="50">
        <v>0</v>
      </c>
      <c r="G64" s="50">
        <v>0</v>
      </c>
      <c r="H64" s="50">
        <v>0</v>
      </c>
    </row>
    <row r="65" spans="1:8" ht="15.95" customHeight="1" x14ac:dyDescent="0.2">
      <c r="A65" s="17" t="s">
        <v>60</v>
      </c>
      <c r="B65" s="9" t="s">
        <v>196</v>
      </c>
      <c r="C65" s="46" t="s">
        <v>228</v>
      </c>
      <c r="D65" s="37">
        <f t="shared" si="8"/>
        <v>0</v>
      </c>
      <c r="E65" s="50">
        <v>0</v>
      </c>
      <c r="F65" s="50">
        <v>0</v>
      </c>
      <c r="G65" s="50">
        <v>0</v>
      </c>
      <c r="H65" s="50">
        <v>0</v>
      </c>
    </row>
    <row r="66" spans="1:8" ht="15.95" customHeight="1" x14ac:dyDescent="0.2">
      <c r="A66" s="17" t="s">
        <v>61</v>
      </c>
      <c r="B66" s="9" t="s">
        <v>197</v>
      </c>
      <c r="C66" s="46" t="s">
        <v>198</v>
      </c>
      <c r="D66" s="37">
        <f t="shared" si="8"/>
        <v>3</v>
      </c>
      <c r="E66" s="50">
        <v>0</v>
      </c>
      <c r="F66" s="50">
        <v>1</v>
      </c>
      <c r="G66" s="50">
        <v>1</v>
      </c>
      <c r="H66" s="50">
        <v>1</v>
      </c>
    </row>
    <row r="67" spans="1:8" ht="15.95" customHeight="1" x14ac:dyDescent="0.2">
      <c r="A67" s="14" t="s">
        <v>62</v>
      </c>
      <c r="B67" s="20"/>
      <c r="C67" s="52"/>
      <c r="D67" s="44"/>
      <c r="E67" s="51"/>
      <c r="F67" s="51"/>
      <c r="G67" s="51"/>
      <c r="H67" s="51"/>
    </row>
    <row r="68" spans="1:8" ht="15.95" customHeight="1" x14ac:dyDescent="0.2">
      <c r="A68" s="17" t="s">
        <v>63</v>
      </c>
      <c r="B68" s="9" t="s">
        <v>196</v>
      </c>
      <c r="C68" s="46" t="s">
        <v>225</v>
      </c>
      <c r="D68" s="37">
        <f t="shared" ref="D68:D73" si="10">SUM(E68:H68)</f>
        <v>0</v>
      </c>
      <c r="E68" s="50">
        <v>0</v>
      </c>
      <c r="F68" s="50">
        <v>0</v>
      </c>
      <c r="G68" s="50">
        <v>0</v>
      </c>
      <c r="H68" s="50">
        <v>0</v>
      </c>
    </row>
    <row r="69" spans="1:8" ht="15.95" customHeight="1" x14ac:dyDescent="0.2">
      <c r="A69" s="17" t="s">
        <v>64</v>
      </c>
      <c r="B69" s="9" t="s">
        <v>196</v>
      </c>
      <c r="C69" s="46" t="s">
        <v>225</v>
      </c>
      <c r="D69" s="37">
        <f t="shared" si="10"/>
        <v>0</v>
      </c>
      <c r="E69" s="50">
        <v>0</v>
      </c>
      <c r="F69" s="50">
        <v>0</v>
      </c>
      <c r="G69" s="50">
        <v>0</v>
      </c>
      <c r="H69" s="50">
        <v>0</v>
      </c>
    </row>
    <row r="70" spans="1:8" ht="15.95" customHeight="1" x14ac:dyDescent="0.2">
      <c r="A70" s="17" t="s">
        <v>65</v>
      </c>
      <c r="B70" s="9" t="s">
        <v>196</v>
      </c>
      <c r="C70" s="46" t="s">
        <v>225</v>
      </c>
      <c r="D70" s="37">
        <f t="shared" si="10"/>
        <v>0</v>
      </c>
      <c r="E70" s="50">
        <v>0</v>
      </c>
      <c r="F70" s="50">
        <v>0</v>
      </c>
      <c r="G70" s="50">
        <v>0</v>
      </c>
      <c r="H70" s="50">
        <v>0</v>
      </c>
    </row>
    <row r="71" spans="1:8" ht="15.95" customHeight="1" x14ac:dyDescent="0.2">
      <c r="A71" s="17" t="s">
        <v>66</v>
      </c>
      <c r="B71" s="9" t="s">
        <v>195</v>
      </c>
      <c r="C71" s="46" t="s">
        <v>203</v>
      </c>
      <c r="D71" s="37">
        <f t="shared" si="10"/>
        <v>1</v>
      </c>
      <c r="E71" s="50">
        <v>1</v>
      </c>
      <c r="F71" s="50">
        <v>0</v>
      </c>
      <c r="G71" s="50">
        <v>0</v>
      </c>
      <c r="H71" s="50">
        <v>0</v>
      </c>
    </row>
    <row r="72" spans="1:8" ht="15.95" customHeight="1" x14ac:dyDescent="0.2">
      <c r="A72" s="17" t="s">
        <v>67</v>
      </c>
      <c r="B72" s="9" t="s">
        <v>195</v>
      </c>
      <c r="C72" s="46" t="s">
        <v>203</v>
      </c>
      <c r="D72" s="37">
        <f t="shared" si="10"/>
        <v>1</v>
      </c>
      <c r="E72" s="50">
        <v>0</v>
      </c>
      <c r="F72" s="50">
        <v>0</v>
      </c>
      <c r="G72" s="50">
        <v>0</v>
      </c>
      <c r="H72" s="50">
        <v>1</v>
      </c>
    </row>
    <row r="73" spans="1:8" ht="15.95" customHeight="1" x14ac:dyDescent="0.2">
      <c r="A73" s="17" t="s">
        <v>68</v>
      </c>
      <c r="B73" s="9" t="s">
        <v>196</v>
      </c>
      <c r="C73" s="46" t="s">
        <v>225</v>
      </c>
      <c r="D73" s="37">
        <f t="shared" si="10"/>
        <v>0</v>
      </c>
      <c r="E73" s="50">
        <v>0</v>
      </c>
      <c r="F73" s="50">
        <v>0</v>
      </c>
      <c r="G73" s="50">
        <v>0</v>
      </c>
      <c r="H73" s="50">
        <v>0</v>
      </c>
    </row>
    <row r="74" spans="1:8" ht="15.95" customHeight="1" x14ac:dyDescent="0.2">
      <c r="A74" s="14" t="s">
        <v>69</v>
      </c>
      <c r="B74" s="20"/>
      <c r="C74" s="52"/>
      <c r="D74" s="44"/>
      <c r="E74" s="51"/>
      <c r="F74" s="51"/>
      <c r="G74" s="51"/>
      <c r="H74" s="51"/>
    </row>
    <row r="75" spans="1:8" ht="15.95" customHeight="1" x14ac:dyDescent="0.2">
      <c r="A75" s="17" t="s">
        <v>70</v>
      </c>
      <c r="B75" s="9" t="s">
        <v>195</v>
      </c>
      <c r="C75" s="46">
        <f t="shared" ref="C75:C85" si="11">_xlfn.RANK.EQ(D75,$D$75:$D$86,0)</f>
        <v>4</v>
      </c>
      <c r="D75" s="37">
        <f t="shared" ref="D75:D86" si="12">SUM(E75:H75)</f>
        <v>1</v>
      </c>
      <c r="E75" s="50">
        <v>0</v>
      </c>
      <c r="F75" s="50">
        <v>0</v>
      </c>
      <c r="G75" s="50">
        <v>0</v>
      </c>
      <c r="H75" s="50">
        <v>1</v>
      </c>
    </row>
    <row r="76" spans="1:8" ht="15.95" customHeight="1" x14ac:dyDescent="0.2">
      <c r="A76" s="17" t="s">
        <v>71</v>
      </c>
      <c r="B76" s="9" t="s">
        <v>199</v>
      </c>
      <c r="C76" s="46">
        <f t="shared" si="11"/>
        <v>5</v>
      </c>
      <c r="D76" s="37">
        <f t="shared" si="12"/>
        <v>0.5</v>
      </c>
      <c r="E76" s="50">
        <v>0</v>
      </c>
      <c r="F76" s="50">
        <v>0</v>
      </c>
      <c r="G76" s="50">
        <v>0</v>
      </c>
      <c r="H76" s="50">
        <v>0.5</v>
      </c>
    </row>
    <row r="77" spans="1:8" ht="15.95" customHeight="1" x14ac:dyDescent="0.2">
      <c r="A77" s="17" t="s">
        <v>72</v>
      </c>
      <c r="B77" s="9" t="s">
        <v>196</v>
      </c>
      <c r="C77" s="46" t="s">
        <v>229</v>
      </c>
      <c r="D77" s="37">
        <f t="shared" si="12"/>
        <v>0</v>
      </c>
      <c r="E77" s="50">
        <v>0</v>
      </c>
      <c r="F77" s="50">
        <v>0</v>
      </c>
      <c r="G77" s="50">
        <v>0</v>
      </c>
      <c r="H77" s="50">
        <v>0</v>
      </c>
    </row>
    <row r="78" spans="1:8" ht="15.95" customHeight="1" x14ac:dyDescent="0.2">
      <c r="A78" s="17" t="s">
        <v>73</v>
      </c>
      <c r="B78" s="9" t="s">
        <v>196</v>
      </c>
      <c r="C78" s="46" t="s">
        <v>229</v>
      </c>
      <c r="D78" s="37">
        <f t="shared" si="12"/>
        <v>0</v>
      </c>
      <c r="E78" s="50">
        <v>0</v>
      </c>
      <c r="F78" s="50">
        <v>0</v>
      </c>
      <c r="G78" s="50">
        <v>0</v>
      </c>
      <c r="H78" s="50">
        <v>0</v>
      </c>
    </row>
    <row r="79" spans="1:8" ht="15.95" customHeight="1" x14ac:dyDescent="0.2">
      <c r="A79" s="17" t="s">
        <v>74</v>
      </c>
      <c r="B79" s="9" t="s">
        <v>198</v>
      </c>
      <c r="C79" s="46">
        <f t="shared" si="11"/>
        <v>1</v>
      </c>
      <c r="D79" s="37">
        <f t="shared" si="12"/>
        <v>4</v>
      </c>
      <c r="E79" s="50">
        <v>2</v>
      </c>
      <c r="F79" s="50">
        <v>2</v>
      </c>
      <c r="G79" s="50">
        <v>0</v>
      </c>
      <c r="H79" s="50">
        <v>0</v>
      </c>
    </row>
    <row r="80" spans="1:8" ht="15.95" customHeight="1" x14ac:dyDescent="0.2">
      <c r="A80" s="17" t="s">
        <v>75</v>
      </c>
      <c r="B80" s="9" t="s">
        <v>196</v>
      </c>
      <c r="C80" s="46" t="s">
        <v>229</v>
      </c>
      <c r="D80" s="37">
        <f t="shared" si="12"/>
        <v>0</v>
      </c>
      <c r="E80" s="50">
        <v>0</v>
      </c>
      <c r="F80" s="50">
        <v>0</v>
      </c>
      <c r="G80" s="50">
        <v>0</v>
      </c>
      <c r="H80" s="50">
        <v>0</v>
      </c>
    </row>
    <row r="81" spans="1:8" ht="15.95" customHeight="1" x14ac:dyDescent="0.2">
      <c r="A81" s="17" t="s">
        <v>76</v>
      </c>
      <c r="B81" s="9" t="s">
        <v>176</v>
      </c>
      <c r="C81" s="46">
        <f t="shared" si="11"/>
        <v>3</v>
      </c>
      <c r="D81" s="37">
        <f t="shared" si="12"/>
        <v>2</v>
      </c>
      <c r="E81" s="50">
        <v>1</v>
      </c>
      <c r="F81" s="50">
        <v>0</v>
      </c>
      <c r="G81" s="50">
        <v>0</v>
      </c>
      <c r="H81" s="50">
        <v>1</v>
      </c>
    </row>
    <row r="82" spans="1:8" ht="15.95" customHeight="1" x14ac:dyDescent="0.2">
      <c r="A82" s="17" t="s">
        <v>77</v>
      </c>
      <c r="B82" s="9" t="s">
        <v>196</v>
      </c>
      <c r="C82" s="46" t="s">
        <v>229</v>
      </c>
      <c r="D82" s="37">
        <f t="shared" si="12"/>
        <v>0</v>
      </c>
      <c r="E82" s="50">
        <v>0</v>
      </c>
      <c r="F82" s="50">
        <v>0</v>
      </c>
      <c r="G82" s="50">
        <v>0</v>
      </c>
      <c r="H82" s="50">
        <v>0</v>
      </c>
    </row>
    <row r="83" spans="1:8" ht="15.95" customHeight="1" x14ac:dyDescent="0.2">
      <c r="A83" s="17" t="s">
        <v>78</v>
      </c>
      <c r="B83" s="9" t="s">
        <v>196</v>
      </c>
      <c r="C83" s="46" t="s">
        <v>229</v>
      </c>
      <c r="D83" s="37">
        <f t="shared" si="12"/>
        <v>0</v>
      </c>
      <c r="E83" s="50">
        <v>0</v>
      </c>
      <c r="F83" s="50">
        <v>0</v>
      </c>
      <c r="G83" s="50">
        <v>0</v>
      </c>
      <c r="H83" s="50">
        <v>0</v>
      </c>
    </row>
    <row r="84" spans="1:8" ht="15.95" customHeight="1" x14ac:dyDescent="0.2">
      <c r="A84" s="17" t="s">
        <v>79</v>
      </c>
      <c r="B84" s="9" t="s">
        <v>196</v>
      </c>
      <c r="C84" s="46" t="s">
        <v>229</v>
      </c>
      <c r="D84" s="37">
        <f t="shared" si="12"/>
        <v>0</v>
      </c>
      <c r="E84" s="50">
        <v>0</v>
      </c>
      <c r="F84" s="50">
        <v>0</v>
      </c>
      <c r="G84" s="50">
        <v>0</v>
      </c>
      <c r="H84" s="50">
        <v>0</v>
      </c>
    </row>
    <row r="85" spans="1:8" ht="15.95" customHeight="1" x14ac:dyDescent="0.2">
      <c r="A85" s="17" t="s">
        <v>80</v>
      </c>
      <c r="B85" s="9" t="s">
        <v>197</v>
      </c>
      <c r="C85" s="46">
        <f t="shared" si="11"/>
        <v>2</v>
      </c>
      <c r="D85" s="37">
        <f t="shared" si="12"/>
        <v>3</v>
      </c>
      <c r="E85" s="50">
        <v>2</v>
      </c>
      <c r="F85" s="50">
        <v>1</v>
      </c>
      <c r="G85" s="50">
        <v>0</v>
      </c>
      <c r="H85" s="50">
        <v>0</v>
      </c>
    </row>
    <row r="86" spans="1:8" ht="15.95" customHeight="1" x14ac:dyDescent="0.2">
      <c r="A86" s="17" t="s">
        <v>81</v>
      </c>
      <c r="B86" s="9" t="s">
        <v>196</v>
      </c>
      <c r="C86" s="46" t="s">
        <v>229</v>
      </c>
      <c r="D86" s="37">
        <f t="shared" si="12"/>
        <v>0</v>
      </c>
      <c r="E86" s="50">
        <v>0</v>
      </c>
      <c r="F86" s="50">
        <v>0</v>
      </c>
      <c r="G86" s="50">
        <v>0</v>
      </c>
      <c r="H86" s="50">
        <v>0</v>
      </c>
    </row>
    <row r="87" spans="1:8" ht="15.95" customHeight="1" x14ac:dyDescent="0.2">
      <c r="A87" s="14" t="s">
        <v>82</v>
      </c>
      <c r="B87" s="20"/>
      <c r="C87" s="52"/>
      <c r="D87" s="44"/>
      <c r="E87" s="51"/>
      <c r="F87" s="51"/>
      <c r="G87" s="51"/>
      <c r="H87" s="51"/>
    </row>
    <row r="88" spans="1:8" ht="15.95" customHeight="1" x14ac:dyDescent="0.2">
      <c r="A88" s="17" t="s">
        <v>83</v>
      </c>
      <c r="B88" s="9" t="s">
        <v>196</v>
      </c>
      <c r="C88" s="46" t="s">
        <v>230</v>
      </c>
      <c r="D88" s="37">
        <f t="shared" ref="D88:D96" si="13">SUM(E88:H88)</f>
        <v>0</v>
      </c>
      <c r="E88" s="50">
        <v>0</v>
      </c>
      <c r="F88" s="50">
        <v>0</v>
      </c>
      <c r="G88" s="50">
        <v>0</v>
      </c>
      <c r="H88" s="50">
        <v>0</v>
      </c>
    </row>
    <row r="89" spans="1:8" ht="15.95" customHeight="1" x14ac:dyDescent="0.2">
      <c r="A89" s="17" t="s">
        <v>84</v>
      </c>
      <c r="B89" s="9" t="s">
        <v>196</v>
      </c>
      <c r="C89" s="46" t="s">
        <v>230</v>
      </c>
      <c r="D89" s="37">
        <f t="shared" si="13"/>
        <v>0</v>
      </c>
      <c r="E89" s="50">
        <v>0</v>
      </c>
      <c r="F89" s="50">
        <v>0</v>
      </c>
      <c r="G89" s="50">
        <v>0</v>
      </c>
      <c r="H89" s="50">
        <v>0</v>
      </c>
    </row>
    <row r="90" spans="1:8" ht="15.95" customHeight="1" x14ac:dyDescent="0.2">
      <c r="A90" s="17" t="s">
        <v>85</v>
      </c>
      <c r="B90" s="9" t="s">
        <v>196</v>
      </c>
      <c r="C90" s="46" t="s">
        <v>230</v>
      </c>
      <c r="D90" s="37">
        <f t="shared" si="13"/>
        <v>0</v>
      </c>
      <c r="E90" s="50">
        <v>0</v>
      </c>
      <c r="F90" s="50">
        <v>0</v>
      </c>
      <c r="G90" s="50">
        <v>0</v>
      </c>
      <c r="H90" s="50">
        <v>0</v>
      </c>
    </row>
    <row r="91" spans="1:8" ht="15.95" customHeight="1" x14ac:dyDescent="0.2">
      <c r="A91" s="17" t="s">
        <v>86</v>
      </c>
      <c r="B91" s="9" t="s">
        <v>196</v>
      </c>
      <c r="C91" s="46" t="s">
        <v>230</v>
      </c>
      <c r="D91" s="37">
        <f t="shared" si="13"/>
        <v>0</v>
      </c>
      <c r="E91" s="50">
        <v>0</v>
      </c>
      <c r="F91" s="50">
        <v>0</v>
      </c>
      <c r="G91" s="50">
        <v>0</v>
      </c>
      <c r="H91" s="50">
        <v>0</v>
      </c>
    </row>
    <row r="92" spans="1:8" ht="15.95" customHeight="1" x14ac:dyDescent="0.2">
      <c r="A92" s="17" t="s">
        <v>87</v>
      </c>
      <c r="B92" s="9" t="s">
        <v>196</v>
      </c>
      <c r="C92" s="46" t="s">
        <v>230</v>
      </c>
      <c r="D92" s="37">
        <f t="shared" si="13"/>
        <v>0</v>
      </c>
      <c r="E92" s="50">
        <v>0</v>
      </c>
      <c r="F92" s="50">
        <v>0</v>
      </c>
      <c r="G92" s="50">
        <v>0</v>
      </c>
      <c r="H92" s="50">
        <v>0</v>
      </c>
    </row>
    <row r="93" spans="1:8" ht="15.95" customHeight="1" x14ac:dyDescent="0.2">
      <c r="A93" s="17" t="s">
        <v>88</v>
      </c>
      <c r="B93" s="9" t="s">
        <v>196</v>
      </c>
      <c r="C93" s="46" t="s">
        <v>230</v>
      </c>
      <c r="D93" s="37">
        <f t="shared" si="13"/>
        <v>0</v>
      </c>
      <c r="E93" s="50">
        <v>0</v>
      </c>
      <c r="F93" s="50">
        <v>0</v>
      </c>
      <c r="G93" s="50">
        <v>0</v>
      </c>
      <c r="H93" s="50">
        <v>0</v>
      </c>
    </row>
    <row r="94" spans="1:8" ht="15.95" customHeight="1" x14ac:dyDescent="0.2">
      <c r="A94" s="17" t="s">
        <v>89</v>
      </c>
      <c r="B94" s="9" t="s">
        <v>196</v>
      </c>
      <c r="C94" s="46" t="s">
        <v>230</v>
      </c>
      <c r="D94" s="37">
        <f t="shared" si="13"/>
        <v>0</v>
      </c>
      <c r="E94" s="50">
        <v>0</v>
      </c>
      <c r="F94" s="50">
        <v>0</v>
      </c>
      <c r="G94" s="50">
        <v>0</v>
      </c>
      <c r="H94" s="50">
        <v>0</v>
      </c>
    </row>
    <row r="95" spans="1:8" ht="15.95" customHeight="1" x14ac:dyDescent="0.2">
      <c r="A95" s="17" t="s">
        <v>90</v>
      </c>
      <c r="B95" s="9" t="s">
        <v>196</v>
      </c>
      <c r="C95" s="46" t="s">
        <v>230</v>
      </c>
      <c r="D95" s="37">
        <f t="shared" si="13"/>
        <v>0</v>
      </c>
      <c r="E95" s="50">
        <v>0</v>
      </c>
      <c r="F95" s="50">
        <v>0</v>
      </c>
      <c r="G95" s="50">
        <v>0</v>
      </c>
      <c r="H95" s="50">
        <v>0</v>
      </c>
    </row>
    <row r="96" spans="1:8" ht="15.95" customHeight="1" x14ac:dyDescent="0.2">
      <c r="A96" s="17" t="s">
        <v>91</v>
      </c>
      <c r="B96" s="9" t="s">
        <v>196</v>
      </c>
      <c r="C96" s="46" t="s">
        <v>230</v>
      </c>
      <c r="D96" s="37">
        <f t="shared" si="13"/>
        <v>0</v>
      </c>
      <c r="E96" s="50">
        <v>0</v>
      </c>
      <c r="F96" s="50">
        <v>0</v>
      </c>
      <c r="G96" s="50">
        <v>0</v>
      </c>
      <c r="H96" s="50">
        <v>0</v>
      </c>
    </row>
    <row r="97" spans="1:8" ht="13.5" customHeight="1" x14ac:dyDescent="0.2">
      <c r="A97" s="14" t="s">
        <v>106</v>
      </c>
      <c r="B97" s="20"/>
      <c r="C97" s="53"/>
      <c r="D97" s="44"/>
      <c r="E97" s="44"/>
      <c r="F97" s="44"/>
      <c r="G97" s="44"/>
      <c r="H97" s="44"/>
    </row>
    <row r="98" spans="1:8" ht="15.95" customHeight="1" x14ac:dyDescent="0.2">
      <c r="A98" s="17" t="s">
        <v>107</v>
      </c>
      <c r="B98" s="9" t="s">
        <v>176</v>
      </c>
      <c r="C98" s="46">
        <f>_xlfn.RANK.EQ(D98,$D$98:$D$99,0)</f>
        <v>1</v>
      </c>
      <c r="D98" s="37">
        <f>SUM(E98:H98)</f>
        <v>2</v>
      </c>
      <c r="E98" s="50">
        <v>0</v>
      </c>
      <c r="F98" s="50">
        <v>0</v>
      </c>
      <c r="G98" s="50">
        <v>1</v>
      </c>
      <c r="H98" s="50">
        <v>1</v>
      </c>
    </row>
    <row r="99" spans="1:8" ht="15.95" customHeight="1" x14ac:dyDescent="0.2">
      <c r="A99" s="17" t="s">
        <v>108</v>
      </c>
      <c r="B99" s="9" t="s">
        <v>196</v>
      </c>
      <c r="C99" s="46">
        <f>_xlfn.RANK.EQ(D99,$D$98:$D$99,0)</f>
        <v>2</v>
      </c>
      <c r="D99" s="37">
        <f>SUM(E99:H99)</f>
        <v>0</v>
      </c>
      <c r="E99" s="50">
        <v>0</v>
      </c>
      <c r="F99" s="50">
        <v>0</v>
      </c>
      <c r="G99" s="50">
        <v>0</v>
      </c>
      <c r="H99" s="50"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TF6NQPKX43ZY-91-484</_dlc_DocId>
    <_dlc_DocIdUrl xmlns="b1e5bdc4-b57e-4af5-8c56-e26e352185e0">
      <Url>https://v11-sp.nifi.ru/nd/centre_mezshbudjet/_layouts/15/DocIdRedir.aspx?ID=TF6NQPKX43ZY-91-484</Url>
      <Description>TF6NQPKX43ZY-91-484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BEFD7-13B6-46FF-9FF1-65BF571B984B}">
  <ds:schemaRefs>
    <ds:schemaRef ds:uri="http://purl.org/dc/terms/"/>
    <ds:schemaRef ds:uri="http://purl.org/dc/dcmitype/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ECD4F7-91C0-4891-8AEE-BA2EF594FF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20D7F-FFD8-40B1-8756-24B638DF2A3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235755E-F6DF-41BC-8FA2-27522FCEE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Рейтинг I этап</vt:lpstr>
      <vt:lpstr>I этап итоги</vt:lpstr>
      <vt:lpstr>Оценка (Раздел 1)</vt:lpstr>
      <vt:lpstr>Оценка (Раздел 2)</vt:lpstr>
      <vt:lpstr>Оценка (Раздел 3)</vt:lpstr>
      <vt:lpstr>Оценка (Раздел 4)</vt:lpstr>
      <vt:lpstr>'I этап итоги'!Заголовки_для_печати</vt:lpstr>
      <vt:lpstr>'Оценка (Раздел 1)'!Заголовки_для_печати</vt:lpstr>
      <vt:lpstr>'Оценка (Раздел 2)'!Заголовки_для_печати</vt:lpstr>
      <vt:lpstr>'Оценка (Раздел 3)'!Заголовки_для_печати</vt:lpstr>
      <vt:lpstr>'Оценка (Раздел 4)'!Заголовки_для_печати</vt:lpstr>
      <vt:lpstr>'Рейтинг I этап'!Заголовки_для_печати</vt:lpstr>
      <vt:lpstr>'I этап итоги'!Область_печати</vt:lpstr>
      <vt:lpstr>'Оценка (Раздел 1)'!Область_печати</vt:lpstr>
      <vt:lpstr>'Оценка (Раздел 2)'!Область_печати</vt:lpstr>
      <vt:lpstr>'Оценка (Раздел 3)'!Область_печати</vt:lpstr>
      <vt:lpstr>'Оценка (Раздел 4)'!Область_печати</vt:lpstr>
      <vt:lpstr>'Рейтинг I этап'!Область_печати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mpak</dc:creator>
  <cp:lastModifiedBy>Голованова Наталия Владимировна</cp:lastModifiedBy>
  <cp:lastPrinted>2014-05-20T14:43:09Z</cp:lastPrinted>
  <dcterms:created xsi:type="dcterms:W3CDTF">2014-04-04T07:37:35Z</dcterms:created>
  <dcterms:modified xsi:type="dcterms:W3CDTF">2015-06-09T09:37:05Z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0e52e157-0ba3-46b2-b811-917d8ac8199f</vt:lpwstr>
  </property>
</Properties>
</file>