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48" activeTab="1"/>
  </bookViews>
  <sheets>
    <sheet name="Рейтинг (Раздел 6) " sheetId="1" r:id="rId1"/>
    <sheet name="Оценка (Раздел 6)" sheetId="2" r:id="rId2"/>
  </sheets>
  <externalReferences>
    <externalReference r:id="rId5"/>
  </externalReferences>
  <definedNames>
    <definedName name="_xlfn.RANK.EQ" hidden="1">#NAME?</definedName>
    <definedName name="Выбор_1.1">'[1]1.1'!$C$5:$C$8</definedName>
    <definedName name="_xlnm.Print_Titles" localSheetId="1">'Оценка (Раздел 6)'!$4:$4</definedName>
    <definedName name="_xlnm.Print_Titles" localSheetId="0">'Рейтинг (Раздел 6) '!$4:$4</definedName>
    <definedName name="_xlnm.Print_Area" localSheetId="1">'Оценка (Раздел 6)'!$A$1:$H$100</definedName>
    <definedName name="_xlnm.Print_Area" localSheetId="0">'Рейтинг (Раздел 6) '!$A$1:$G$92</definedName>
  </definedNames>
  <calcPr fullCalcOnLoad="1"/>
</workbook>
</file>

<file path=xl/sharedStrings.xml><?xml version="1.0" encoding="utf-8"?>
<sst xmlns="http://schemas.openxmlformats.org/spreadsheetml/2006/main" count="214" uniqueCount="112">
  <si>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</si>
  <si>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</si>
  <si>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</si>
  <si>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</si>
  <si>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</si>
  <si>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</si>
  <si>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</si>
  <si>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</si>
  <si>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</si>
  <si>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</si>
  <si>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</si>
  <si>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</si>
  <si>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</si>
  <si>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</si>
  <si>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</si>
  <si>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</si>
  <si>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</si>
  <si>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</si>
  <si>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</si>
  <si>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</si>
  <si>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</si>
  <si>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</si>
  <si>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</si>
  <si>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</si>
  <si>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</si>
  <si>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</si>
  <si>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</si>
  <si>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</si>
  <si>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</si>
  <si>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</si>
  <si>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</si>
  <si>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</si>
  <si>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</si>
  <si>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</si>
  <si>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</si>
  <si>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</si>
  <si>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</si>
  <si>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</si>
  <si>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</si>
  <si>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</si>
  <si>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</si>
  <si>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</si>
  <si>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</si>
  <si>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</si>
  <si>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</si>
  <si>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</si>
  <si>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</si>
  <si>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</si>
  <si>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</si>
  <si>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</si>
  <si>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</si>
  <si>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</si>
  <si>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</si>
  <si>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</si>
  <si>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</si>
  <si>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</si>
  <si>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</si>
  <si>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</si>
  <si>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</si>
  <si>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</si>
  <si>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</si>
  <si>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</si>
  <si>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</si>
  <si>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</si>
  <si>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</si>
  <si>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</si>
  <si>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</si>
  <si>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</si>
  <si>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</si>
  <si>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</si>
  <si>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</si>
  <si>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</si>
  <si>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</si>
  <si>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</si>
  <si>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</si>
  <si>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</si>
  <si>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</si>
  <si>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</si>
  <si>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</si>
  <si>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</si>
  <si>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</si>
  <si>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</si>
  <si>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</si>
  <si>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</si>
  <si>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</si>
  <si>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</si>
  <si>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</si>
  <si>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</si>
  <si>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</si>
  <si>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</si>
  <si>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</si>
  <si>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</si>
  <si>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</si>
  <si>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</si>
  <si>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</si>
  <si>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Место по РФ</t>
  </si>
  <si>
    <t>Место по федеральному округу</t>
  </si>
  <si>
    <t>Максимальное количество баллов</t>
  </si>
  <si>
    <t>10 июня 2016 года</t>
  </si>
  <si>
    <t>Республика Крым *</t>
  </si>
  <si>
    <t>*</t>
  </si>
  <si>
    <t>г. Севастополь *</t>
  </si>
  <si>
    <t>в том числе:</t>
  </si>
  <si>
    <t>Раздел 2. Публичные сведения о плановых показателях деятельности государственных учреждений субъекта Российской Федерации</t>
  </si>
  <si>
    <t>Раздел 6. Публичные сведения о фактических показателях деятельности государственных учреждений субъекта Российской Федерации</t>
  </si>
  <si>
    <t>15 апреля 2016 года</t>
  </si>
  <si>
    <t>Итого баллов по тематическому разделу "Публичные сведения о деятельности государственных учреждений субъекта РФ"</t>
  </si>
  <si>
    <t>% от максимального количества баллов</t>
  </si>
  <si>
    <t xml:space="preserve">% от максимального количества баллов </t>
  </si>
  <si>
    <r>
      <t xml:space="preserve">Рейтинг субъектов Российской Федерации по тематическому разделу "Публичные сведения о деятельности государственных учреждений субъекта РФ" за 2016 год </t>
    </r>
    <r>
      <rPr>
        <sz val="10"/>
        <color indexed="8"/>
        <rFont val="Times New Roman"/>
        <family val="1"/>
      </rPr>
      <t>(группировка по федеральным округам)</t>
    </r>
  </si>
  <si>
    <t>Рейтинг субъектов Российской Федерации по разделу "Публичные сведения о деятельности государственных учреждений субъекта РФ" за 2016 год</t>
  </si>
  <si>
    <t>* с учетом постановления Правительства РФ от 10 сентября 2014 г. № 922 "Об особенностях исполнения бюджета Республики Крым, бюджета г. Севастополя и местных бюджетов на 2015 и 2016 годы" явление отсутствует (действует переходный период); произведена корректировка максимального количества баллов по субъекту РФ.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</si>
</sst>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i/>
      <sz val="10"/>
      <color theme="1"/>
      <name val="Calibri"/>
      <family val="2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wrapText="1"/>
    </xf>
    <xf numFmtId="165" fontId="51" fillId="0" borderId="0" xfId="0" applyNumberFormat="1" applyFont="1" applyAlignment="1">
      <alignment wrapText="1"/>
    </xf>
    <xf numFmtId="165" fontId="52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56" fillId="0" borderId="10" xfId="53" applyNumberFormat="1" applyFont="1" applyFill="1" applyBorder="1" applyAlignment="1">
      <alignment horizontal="center" vertical="center" wrapText="1"/>
      <protection/>
    </xf>
    <xf numFmtId="0" fontId="3" fillId="13" borderId="10" xfId="0" applyFont="1" applyFill="1" applyBorder="1" applyAlignment="1">
      <alignment vertical="center" wrapText="1"/>
    </xf>
    <xf numFmtId="164" fontId="57" fillId="1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3" borderId="10" xfId="0" applyNumberFormat="1" applyFont="1" applyFill="1" applyBorder="1" applyAlignment="1">
      <alignment horizontal="center" vertical="center" wrapText="1"/>
    </xf>
    <xf numFmtId="165" fontId="3" fillId="13" borderId="10" xfId="0" applyNumberFormat="1" applyFont="1" applyFill="1" applyBorder="1" applyAlignment="1">
      <alignment horizontal="center" vertical="center" wrapText="1"/>
    </xf>
    <xf numFmtId="165" fontId="56" fillId="13" borderId="10" xfId="53" applyNumberFormat="1" applyFont="1" applyFill="1" applyBorder="1" applyAlignment="1">
      <alignment horizontal="center" vertical="center" wrapText="1"/>
      <protection/>
    </xf>
    <xf numFmtId="49" fontId="3" fillId="13" borderId="10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wrapText="1"/>
    </xf>
    <xf numFmtId="0" fontId="5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7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Rar$DI81.109\&#1056;&#1072;&#1079;&#1076;&#1077;&#1083;%201%202015%20-%201.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8.8515625" style="1" customWidth="1"/>
    <col min="2" max="2" width="14.7109375" style="1" customWidth="1"/>
    <col min="3" max="4" width="14.7109375" style="2" customWidth="1"/>
    <col min="5" max="5" width="19.140625" style="1" customWidth="1"/>
    <col min="6" max="7" width="20.7109375" style="1" customWidth="1"/>
    <col min="8" max="16384" width="9.140625" style="1" customWidth="1"/>
  </cols>
  <sheetData>
    <row r="1" spans="1:7" ht="27.75" customHeight="1">
      <c r="A1" s="24" t="s">
        <v>110</v>
      </c>
      <c r="B1" s="24"/>
      <c r="C1" s="24"/>
      <c r="D1" s="24"/>
      <c r="E1" s="24"/>
      <c r="F1" s="25"/>
      <c r="G1" s="25"/>
    </row>
    <row r="2" spans="1:7" ht="28.5" customHeight="1">
      <c r="A2" s="3" t="s">
        <v>92</v>
      </c>
      <c r="B2" s="26" t="s">
        <v>93</v>
      </c>
      <c r="C2" s="26"/>
      <c r="D2" s="26"/>
      <c r="E2" s="26"/>
      <c r="F2" s="26"/>
      <c r="G2" s="26"/>
    </row>
    <row r="3" spans="1:7" ht="15" customHeight="1">
      <c r="A3" s="27" t="s">
        <v>90</v>
      </c>
      <c r="B3" s="29" t="s">
        <v>95</v>
      </c>
      <c r="C3" s="29" t="s">
        <v>108</v>
      </c>
      <c r="D3" s="29" t="s">
        <v>97</v>
      </c>
      <c r="E3" s="29" t="str">
        <f>'Оценка (Раздел 6)'!F3:F4</f>
        <v>Итого баллов по тематическому разделу "Публичные сведения о деятельности государственных учреждений субъекта РФ"</v>
      </c>
      <c r="F3" s="30" t="s">
        <v>102</v>
      </c>
      <c r="G3" s="31"/>
    </row>
    <row r="4" spans="1:7" ht="91.5" customHeight="1">
      <c r="A4" s="28"/>
      <c r="B4" s="28"/>
      <c r="C4" s="28"/>
      <c r="D4" s="28"/>
      <c r="E4" s="28"/>
      <c r="F4" s="7" t="s">
        <v>103</v>
      </c>
      <c r="G4" s="7" t="s">
        <v>104</v>
      </c>
    </row>
    <row r="5" spans="1:7" s="4" customFormat="1" ht="16.5" customHeight="1">
      <c r="A5" s="8" t="s">
        <v>94</v>
      </c>
      <c r="B5" s="9"/>
      <c r="C5" s="9"/>
      <c r="D5" s="9"/>
      <c r="E5" s="9"/>
      <c r="F5" s="8" t="s">
        <v>105</v>
      </c>
      <c r="G5" s="8" t="s">
        <v>98</v>
      </c>
    </row>
    <row r="6" spans="1:7" ht="15" customHeight="1">
      <c r="A6" s="8" t="s">
        <v>97</v>
      </c>
      <c r="B6" s="9"/>
      <c r="C6" s="9"/>
      <c r="D6" s="9"/>
      <c r="E6" s="10">
        <f>SUM(F6:G6)</f>
        <v>12</v>
      </c>
      <c r="F6" s="11">
        <v>6</v>
      </c>
      <c r="G6" s="11">
        <v>6</v>
      </c>
    </row>
    <row r="7" spans="1:7" ht="15" customHeight="1">
      <c r="A7" s="12" t="s">
        <v>4</v>
      </c>
      <c r="B7" s="13" t="str">
        <f>RANK(C7,$C$7:$C$91)&amp;IF(COUNTIF($C$7:$C$91,C7)&gt;1,"-"&amp;RANK(C7,$C$7:$C$91)+COUNTIF($C$7:$C$91,C7)-1,"")</f>
        <v>1-6</v>
      </c>
      <c r="C7" s="14">
        <f aca="true" t="shared" si="0" ref="C7:C38">E7/D7*100</f>
        <v>100</v>
      </c>
      <c r="D7" s="14">
        <f aca="true" t="shared" si="1" ref="D7:D38">$E$6</f>
        <v>12</v>
      </c>
      <c r="E7" s="14">
        <f aca="true" t="shared" si="2" ref="E7:E38">F7+G7</f>
        <v>12</v>
      </c>
      <c r="F7" s="15">
        <v>6</v>
      </c>
      <c r="G7" s="15">
        <v>6</v>
      </c>
    </row>
    <row r="8" spans="1:7" ht="15" customHeight="1">
      <c r="A8" s="12" t="s">
        <v>14</v>
      </c>
      <c r="B8" s="13" t="str">
        <f aca="true" t="shared" si="3" ref="B8:B71">RANK(C8,$C$7:$C$91)&amp;IF(COUNTIF($C$7:$C$91,C8)&gt;1,"-"&amp;RANK(C8,$C$7:$C$91)+COUNTIF($C$7:$C$91,C8)-1,"")</f>
        <v>1-6</v>
      </c>
      <c r="C8" s="14">
        <f t="shared" si="0"/>
        <v>100</v>
      </c>
      <c r="D8" s="14">
        <f t="shared" si="1"/>
        <v>12</v>
      </c>
      <c r="E8" s="14">
        <f t="shared" si="2"/>
        <v>12</v>
      </c>
      <c r="F8" s="15">
        <v>6</v>
      </c>
      <c r="G8" s="15">
        <v>6</v>
      </c>
    </row>
    <row r="9" spans="1:7" ht="15" customHeight="1">
      <c r="A9" s="12" t="s">
        <v>21</v>
      </c>
      <c r="B9" s="13" t="str">
        <f t="shared" si="3"/>
        <v>1-6</v>
      </c>
      <c r="C9" s="14">
        <f t="shared" si="0"/>
        <v>100</v>
      </c>
      <c r="D9" s="14">
        <f t="shared" si="1"/>
        <v>12</v>
      </c>
      <c r="E9" s="14">
        <f t="shared" si="2"/>
        <v>12</v>
      </c>
      <c r="F9" s="15">
        <v>6</v>
      </c>
      <c r="G9" s="15">
        <v>6</v>
      </c>
    </row>
    <row r="10" spans="1:7" ht="15" customHeight="1">
      <c r="A10" s="12" t="s">
        <v>34</v>
      </c>
      <c r="B10" s="13" t="str">
        <f t="shared" si="3"/>
        <v>1-6</v>
      </c>
      <c r="C10" s="14">
        <f t="shared" si="0"/>
        <v>100</v>
      </c>
      <c r="D10" s="14">
        <f t="shared" si="1"/>
        <v>12</v>
      </c>
      <c r="E10" s="14">
        <f t="shared" si="2"/>
        <v>12</v>
      </c>
      <c r="F10" s="15">
        <v>6</v>
      </c>
      <c r="G10" s="15">
        <v>6</v>
      </c>
    </row>
    <row r="11" spans="1:7" ht="15" customHeight="1">
      <c r="A11" s="12" t="s">
        <v>51</v>
      </c>
      <c r="B11" s="13" t="str">
        <f t="shared" si="3"/>
        <v>1-6</v>
      </c>
      <c r="C11" s="14">
        <f t="shared" si="0"/>
        <v>100</v>
      </c>
      <c r="D11" s="14">
        <f t="shared" si="1"/>
        <v>12</v>
      </c>
      <c r="E11" s="14">
        <f t="shared" si="2"/>
        <v>12</v>
      </c>
      <c r="F11" s="15">
        <v>6</v>
      </c>
      <c r="G11" s="15">
        <v>6</v>
      </c>
    </row>
    <row r="12" spans="1:7" ht="15" customHeight="1">
      <c r="A12" s="12" t="s">
        <v>55</v>
      </c>
      <c r="B12" s="13" t="str">
        <f t="shared" si="3"/>
        <v>1-6</v>
      </c>
      <c r="C12" s="14">
        <f t="shared" si="0"/>
        <v>100</v>
      </c>
      <c r="D12" s="14">
        <f t="shared" si="1"/>
        <v>12</v>
      </c>
      <c r="E12" s="14">
        <f t="shared" si="2"/>
        <v>12</v>
      </c>
      <c r="F12" s="15">
        <v>6</v>
      </c>
      <c r="G12" s="15">
        <v>6</v>
      </c>
    </row>
    <row r="13" spans="1:7" ht="15" customHeight="1">
      <c r="A13" s="12" t="s">
        <v>47</v>
      </c>
      <c r="B13" s="13" t="str">
        <f t="shared" si="3"/>
        <v>7-11</v>
      </c>
      <c r="C13" s="14">
        <f t="shared" si="0"/>
        <v>91.66666666666666</v>
      </c>
      <c r="D13" s="14">
        <f t="shared" si="1"/>
        <v>12</v>
      </c>
      <c r="E13" s="14">
        <f t="shared" si="2"/>
        <v>11</v>
      </c>
      <c r="F13" s="15">
        <v>5</v>
      </c>
      <c r="G13" s="15">
        <v>6</v>
      </c>
    </row>
    <row r="14" spans="1:7" ht="15" customHeight="1">
      <c r="A14" s="12" t="s">
        <v>58</v>
      </c>
      <c r="B14" s="13" t="str">
        <f t="shared" si="3"/>
        <v>7-11</v>
      </c>
      <c r="C14" s="14">
        <f t="shared" si="0"/>
        <v>91.66666666666666</v>
      </c>
      <c r="D14" s="14">
        <f t="shared" si="1"/>
        <v>12</v>
      </c>
      <c r="E14" s="14">
        <f t="shared" si="2"/>
        <v>11</v>
      </c>
      <c r="F14" s="15">
        <v>6</v>
      </c>
      <c r="G14" s="15">
        <v>5</v>
      </c>
    </row>
    <row r="15" spans="1:7" ht="15" customHeight="1">
      <c r="A15" s="12" t="s">
        <v>65</v>
      </c>
      <c r="B15" s="13" t="str">
        <f t="shared" si="3"/>
        <v>7-11</v>
      </c>
      <c r="C15" s="14">
        <f t="shared" si="0"/>
        <v>91.66666666666666</v>
      </c>
      <c r="D15" s="14">
        <f t="shared" si="1"/>
        <v>12</v>
      </c>
      <c r="E15" s="14">
        <f t="shared" si="2"/>
        <v>11</v>
      </c>
      <c r="F15" s="15">
        <v>6</v>
      </c>
      <c r="G15" s="15">
        <v>5</v>
      </c>
    </row>
    <row r="16" spans="1:7" ht="15" customHeight="1">
      <c r="A16" s="12" t="s">
        <v>72</v>
      </c>
      <c r="B16" s="13" t="str">
        <f t="shared" si="3"/>
        <v>7-11</v>
      </c>
      <c r="C16" s="14">
        <f t="shared" si="0"/>
        <v>91.66666666666666</v>
      </c>
      <c r="D16" s="14">
        <f t="shared" si="1"/>
        <v>12</v>
      </c>
      <c r="E16" s="14">
        <f t="shared" si="2"/>
        <v>11</v>
      </c>
      <c r="F16" s="15">
        <v>5</v>
      </c>
      <c r="G16" s="15">
        <v>6</v>
      </c>
    </row>
    <row r="17" spans="1:7" ht="15" customHeight="1">
      <c r="A17" s="12" t="s">
        <v>85</v>
      </c>
      <c r="B17" s="13" t="str">
        <f t="shared" si="3"/>
        <v>7-11</v>
      </c>
      <c r="C17" s="14">
        <f t="shared" si="0"/>
        <v>91.66666666666666</v>
      </c>
      <c r="D17" s="14">
        <f t="shared" si="1"/>
        <v>12</v>
      </c>
      <c r="E17" s="14">
        <f t="shared" si="2"/>
        <v>11</v>
      </c>
      <c r="F17" s="15">
        <v>5</v>
      </c>
      <c r="G17" s="15">
        <v>6</v>
      </c>
    </row>
    <row r="18" spans="1:7" ht="15" customHeight="1">
      <c r="A18" s="12" t="s">
        <v>26</v>
      </c>
      <c r="B18" s="13" t="str">
        <f t="shared" si="3"/>
        <v>12-19</v>
      </c>
      <c r="C18" s="14">
        <f t="shared" si="0"/>
        <v>83.33333333333334</v>
      </c>
      <c r="D18" s="14">
        <f t="shared" si="1"/>
        <v>12</v>
      </c>
      <c r="E18" s="14">
        <f t="shared" si="2"/>
        <v>10</v>
      </c>
      <c r="F18" s="15">
        <v>4</v>
      </c>
      <c r="G18" s="15">
        <v>6</v>
      </c>
    </row>
    <row r="19" spans="1:7" ht="15" customHeight="1">
      <c r="A19" s="12" t="s">
        <v>27</v>
      </c>
      <c r="B19" s="13" t="str">
        <f t="shared" si="3"/>
        <v>12-19</v>
      </c>
      <c r="C19" s="14">
        <f t="shared" si="0"/>
        <v>83.33333333333334</v>
      </c>
      <c r="D19" s="14">
        <f t="shared" si="1"/>
        <v>12</v>
      </c>
      <c r="E19" s="14">
        <f t="shared" si="2"/>
        <v>10</v>
      </c>
      <c r="F19" s="15">
        <v>5</v>
      </c>
      <c r="G19" s="15">
        <v>5</v>
      </c>
    </row>
    <row r="20" spans="1:7" ht="15" customHeight="1">
      <c r="A20" s="12" t="s">
        <v>57</v>
      </c>
      <c r="B20" s="13" t="str">
        <f t="shared" si="3"/>
        <v>12-19</v>
      </c>
      <c r="C20" s="14">
        <f t="shared" si="0"/>
        <v>83.33333333333334</v>
      </c>
      <c r="D20" s="14">
        <f t="shared" si="1"/>
        <v>12</v>
      </c>
      <c r="E20" s="14">
        <f t="shared" si="2"/>
        <v>10</v>
      </c>
      <c r="F20" s="15">
        <v>4</v>
      </c>
      <c r="G20" s="15">
        <v>6</v>
      </c>
    </row>
    <row r="21" spans="1:7" ht="15" customHeight="1">
      <c r="A21" s="12" t="s">
        <v>66</v>
      </c>
      <c r="B21" s="13" t="str">
        <f t="shared" si="3"/>
        <v>12-19</v>
      </c>
      <c r="C21" s="14">
        <f t="shared" si="0"/>
        <v>83.33333333333334</v>
      </c>
      <c r="D21" s="14">
        <f t="shared" si="1"/>
        <v>12</v>
      </c>
      <c r="E21" s="14">
        <f t="shared" si="2"/>
        <v>10</v>
      </c>
      <c r="F21" s="15">
        <v>4</v>
      </c>
      <c r="G21" s="15">
        <v>6</v>
      </c>
    </row>
    <row r="22" spans="1:7" ht="15" customHeight="1">
      <c r="A22" s="12" t="s">
        <v>68</v>
      </c>
      <c r="B22" s="13" t="str">
        <f t="shared" si="3"/>
        <v>12-19</v>
      </c>
      <c r="C22" s="14">
        <f t="shared" si="0"/>
        <v>83.33333333333334</v>
      </c>
      <c r="D22" s="14">
        <f t="shared" si="1"/>
        <v>12</v>
      </c>
      <c r="E22" s="14">
        <f t="shared" si="2"/>
        <v>10</v>
      </c>
      <c r="F22" s="15">
        <v>6</v>
      </c>
      <c r="G22" s="15">
        <v>4</v>
      </c>
    </row>
    <row r="23" spans="1:7" ht="15" customHeight="1">
      <c r="A23" s="12" t="s">
        <v>74</v>
      </c>
      <c r="B23" s="13" t="str">
        <f t="shared" si="3"/>
        <v>12-19</v>
      </c>
      <c r="C23" s="14">
        <f t="shared" si="0"/>
        <v>83.33333333333334</v>
      </c>
      <c r="D23" s="14">
        <f t="shared" si="1"/>
        <v>12</v>
      </c>
      <c r="E23" s="14">
        <f t="shared" si="2"/>
        <v>10</v>
      </c>
      <c r="F23" s="15">
        <v>4</v>
      </c>
      <c r="G23" s="15">
        <v>6</v>
      </c>
    </row>
    <row r="24" spans="1:7" ht="15" customHeight="1">
      <c r="A24" s="12" t="s">
        <v>78</v>
      </c>
      <c r="B24" s="13" t="str">
        <f t="shared" si="3"/>
        <v>12-19</v>
      </c>
      <c r="C24" s="14">
        <f t="shared" si="0"/>
        <v>83.33333333333334</v>
      </c>
      <c r="D24" s="14">
        <f t="shared" si="1"/>
        <v>12</v>
      </c>
      <c r="E24" s="14">
        <f t="shared" si="2"/>
        <v>10</v>
      </c>
      <c r="F24" s="15">
        <v>4</v>
      </c>
      <c r="G24" s="15">
        <v>6</v>
      </c>
    </row>
    <row r="25" spans="1:7" ht="15" customHeight="1">
      <c r="A25" s="12" t="s">
        <v>86</v>
      </c>
      <c r="B25" s="13" t="str">
        <f t="shared" si="3"/>
        <v>12-19</v>
      </c>
      <c r="C25" s="14">
        <f t="shared" si="0"/>
        <v>83.33333333333334</v>
      </c>
      <c r="D25" s="14">
        <f t="shared" si="1"/>
        <v>12</v>
      </c>
      <c r="E25" s="14">
        <f t="shared" si="2"/>
        <v>10</v>
      </c>
      <c r="F25" s="15">
        <v>4</v>
      </c>
      <c r="G25" s="15">
        <v>6</v>
      </c>
    </row>
    <row r="26" spans="1:7" ht="15" customHeight="1">
      <c r="A26" s="12" t="s">
        <v>2</v>
      </c>
      <c r="B26" s="13" t="str">
        <f t="shared" si="3"/>
        <v>20-25</v>
      </c>
      <c r="C26" s="14">
        <f t="shared" si="0"/>
        <v>75</v>
      </c>
      <c r="D26" s="14">
        <f t="shared" si="1"/>
        <v>12</v>
      </c>
      <c r="E26" s="14">
        <f t="shared" si="2"/>
        <v>9</v>
      </c>
      <c r="F26" s="15">
        <v>4</v>
      </c>
      <c r="G26" s="15">
        <v>5</v>
      </c>
    </row>
    <row r="27" spans="1:7" ht="15" customHeight="1">
      <c r="A27" s="12" t="s">
        <v>32</v>
      </c>
      <c r="B27" s="13" t="str">
        <f t="shared" si="3"/>
        <v>20-25</v>
      </c>
      <c r="C27" s="14">
        <f t="shared" si="0"/>
        <v>75</v>
      </c>
      <c r="D27" s="14">
        <f t="shared" si="1"/>
        <v>12</v>
      </c>
      <c r="E27" s="14">
        <f t="shared" si="2"/>
        <v>9</v>
      </c>
      <c r="F27" s="15">
        <v>3</v>
      </c>
      <c r="G27" s="15">
        <v>6</v>
      </c>
    </row>
    <row r="28" spans="1:7" ht="15" customHeight="1">
      <c r="A28" s="12" t="s">
        <v>33</v>
      </c>
      <c r="B28" s="13" t="str">
        <f t="shared" si="3"/>
        <v>20-25</v>
      </c>
      <c r="C28" s="14">
        <f t="shared" si="0"/>
        <v>75</v>
      </c>
      <c r="D28" s="14">
        <f t="shared" si="1"/>
        <v>12</v>
      </c>
      <c r="E28" s="14">
        <f t="shared" si="2"/>
        <v>9</v>
      </c>
      <c r="F28" s="15">
        <v>5</v>
      </c>
      <c r="G28" s="15">
        <v>4</v>
      </c>
    </row>
    <row r="29" spans="1:7" ht="15" customHeight="1">
      <c r="A29" s="12" t="s">
        <v>53</v>
      </c>
      <c r="B29" s="13" t="str">
        <f t="shared" si="3"/>
        <v>20-25</v>
      </c>
      <c r="C29" s="14">
        <f t="shared" si="0"/>
        <v>75</v>
      </c>
      <c r="D29" s="14">
        <f t="shared" si="1"/>
        <v>12</v>
      </c>
      <c r="E29" s="14">
        <f t="shared" si="2"/>
        <v>9</v>
      </c>
      <c r="F29" s="15">
        <v>4</v>
      </c>
      <c r="G29" s="15">
        <v>5</v>
      </c>
    </row>
    <row r="30" spans="1:7" ht="15" customHeight="1">
      <c r="A30" s="12" t="s">
        <v>59</v>
      </c>
      <c r="B30" s="13" t="str">
        <f t="shared" si="3"/>
        <v>20-25</v>
      </c>
      <c r="C30" s="14">
        <f t="shared" si="0"/>
        <v>75</v>
      </c>
      <c r="D30" s="14">
        <f t="shared" si="1"/>
        <v>12</v>
      </c>
      <c r="E30" s="14">
        <f t="shared" si="2"/>
        <v>9</v>
      </c>
      <c r="F30" s="15">
        <v>6</v>
      </c>
      <c r="G30" s="15">
        <v>3</v>
      </c>
    </row>
    <row r="31" spans="1:7" ht="15" customHeight="1">
      <c r="A31" s="12" t="s">
        <v>75</v>
      </c>
      <c r="B31" s="13" t="str">
        <f t="shared" si="3"/>
        <v>20-25</v>
      </c>
      <c r="C31" s="14">
        <f t="shared" si="0"/>
        <v>75</v>
      </c>
      <c r="D31" s="14">
        <f t="shared" si="1"/>
        <v>12</v>
      </c>
      <c r="E31" s="14">
        <f t="shared" si="2"/>
        <v>9</v>
      </c>
      <c r="F31" s="15">
        <v>4</v>
      </c>
      <c r="G31" s="15">
        <v>5</v>
      </c>
    </row>
    <row r="32" spans="1:7" ht="15" customHeight="1">
      <c r="A32" s="12" t="s">
        <v>16</v>
      </c>
      <c r="B32" s="13" t="str">
        <f t="shared" si="3"/>
        <v>26-27</v>
      </c>
      <c r="C32" s="14">
        <f t="shared" si="0"/>
        <v>66.66666666666666</v>
      </c>
      <c r="D32" s="14">
        <f t="shared" si="1"/>
        <v>12</v>
      </c>
      <c r="E32" s="14">
        <f t="shared" si="2"/>
        <v>8</v>
      </c>
      <c r="F32" s="15">
        <v>3</v>
      </c>
      <c r="G32" s="15">
        <v>5</v>
      </c>
    </row>
    <row r="33" spans="1:7" ht="15" customHeight="1">
      <c r="A33" s="12" t="s">
        <v>29</v>
      </c>
      <c r="B33" s="13" t="str">
        <f t="shared" si="3"/>
        <v>26-27</v>
      </c>
      <c r="C33" s="14">
        <f t="shared" si="0"/>
        <v>66.66666666666666</v>
      </c>
      <c r="D33" s="14">
        <f t="shared" si="1"/>
        <v>12</v>
      </c>
      <c r="E33" s="14">
        <f t="shared" si="2"/>
        <v>8</v>
      </c>
      <c r="F33" s="15">
        <v>3</v>
      </c>
      <c r="G33" s="15">
        <v>5</v>
      </c>
    </row>
    <row r="34" spans="1:7" ht="15" customHeight="1">
      <c r="A34" s="12" t="s">
        <v>3</v>
      </c>
      <c r="B34" s="13" t="str">
        <f t="shared" si="3"/>
        <v>28-30</v>
      </c>
      <c r="C34" s="14">
        <f t="shared" si="0"/>
        <v>58.333333333333336</v>
      </c>
      <c r="D34" s="14">
        <f t="shared" si="1"/>
        <v>12</v>
      </c>
      <c r="E34" s="14">
        <f t="shared" si="2"/>
        <v>7</v>
      </c>
      <c r="F34" s="15">
        <v>1</v>
      </c>
      <c r="G34" s="15">
        <v>6</v>
      </c>
    </row>
    <row r="35" spans="1:7" ht="15" customHeight="1">
      <c r="A35" s="12" t="s">
        <v>23</v>
      </c>
      <c r="B35" s="13" t="str">
        <f t="shared" si="3"/>
        <v>28-30</v>
      </c>
      <c r="C35" s="14">
        <f t="shared" si="0"/>
        <v>58.333333333333336</v>
      </c>
      <c r="D35" s="14">
        <f t="shared" si="1"/>
        <v>12</v>
      </c>
      <c r="E35" s="14">
        <f t="shared" si="2"/>
        <v>7</v>
      </c>
      <c r="F35" s="15">
        <v>3</v>
      </c>
      <c r="G35" s="15">
        <v>4</v>
      </c>
    </row>
    <row r="36" spans="1:7" ht="15" customHeight="1">
      <c r="A36" s="12" t="s">
        <v>44</v>
      </c>
      <c r="B36" s="13" t="str">
        <f t="shared" si="3"/>
        <v>28-30</v>
      </c>
      <c r="C36" s="14">
        <f t="shared" si="0"/>
        <v>58.333333333333336</v>
      </c>
      <c r="D36" s="14">
        <f t="shared" si="1"/>
        <v>12</v>
      </c>
      <c r="E36" s="14">
        <f t="shared" si="2"/>
        <v>7</v>
      </c>
      <c r="F36" s="15">
        <v>4</v>
      </c>
      <c r="G36" s="15">
        <v>3</v>
      </c>
    </row>
    <row r="37" spans="1:7" ht="15" customHeight="1">
      <c r="A37" s="12" t="s">
        <v>22</v>
      </c>
      <c r="B37" s="13" t="str">
        <f t="shared" si="3"/>
        <v>31-36</v>
      </c>
      <c r="C37" s="14">
        <f t="shared" si="0"/>
        <v>50</v>
      </c>
      <c r="D37" s="14">
        <f t="shared" si="1"/>
        <v>12</v>
      </c>
      <c r="E37" s="14">
        <f t="shared" si="2"/>
        <v>6</v>
      </c>
      <c r="F37" s="15">
        <v>3</v>
      </c>
      <c r="G37" s="15">
        <v>3</v>
      </c>
    </row>
    <row r="38" spans="1:7" ht="15" customHeight="1">
      <c r="A38" s="12" t="s">
        <v>46</v>
      </c>
      <c r="B38" s="13" t="str">
        <f t="shared" si="3"/>
        <v>31-36</v>
      </c>
      <c r="C38" s="14">
        <f t="shared" si="0"/>
        <v>50</v>
      </c>
      <c r="D38" s="14">
        <f t="shared" si="1"/>
        <v>12</v>
      </c>
      <c r="E38" s="14">
        <f t="shared" si="2"/>
        <v>6</v>
      </c>
      <c r="F38" s="15">
        <v>5</v>
      </c>
      <c r="G38" s="15">
        <v>1</v>
      </c>
    </row>
    <row r="39" spans="1:7" ht="15" customHeight="1">
      <c r="A39" s="12" t="s">
        <v>50</v>
      </c>
      <c r="B39" s="13" t="str">
        <f t="shared" si="3"/>
        <v>31-36</v>
      </c>
      <c r="C39" s="14">
        <f aca="true" t="shared" si="4" ref="C39:C70">E39/D39*100</f>
        <v>50</v>
      </c>
      <c r="D39" s="14">
        <f aca="true" t="shared" si="5" ref="D39:D70">$E$6</f>
        <v>12</v>
      </c>
      <c r="E39" s="14">
        <f aca="true" t="shared" si="6" ref="E39:E70">F39+G39</f>
        <v>6</v>
      </c>
      <c r="F39" s="15">
        <v>0</v>
      </c>
      <c r="G39" s="15">
        <v>6</v>
      </c>
    </row>
    <row r="40" spans="1:7" ht="15" customHeight="1">
      <c r="A40" s="12" t="s">
        <v>77</v>
      </c>
      <c r="B40" s="13" t="str">
        <f t="shared" si="3"/>
        <v>31-36</v>
      </c>
      <c r="C40" s="14">
        <f t="shared" si="4"/>
        <v>50</v>
      </c>
      <c r="D40" s="14">
        <f t="shared" si="5"/>
        <v>12</v>
      </c>
      <c r="E40" s="14">
        <f t="shared" si="6"/>
        <v>6</v>
      </c>
      <c r="F40" s="15">
        <v>0</v>
      </c>
      <c r="G40" s="15">
        <v>6</v>
      </c>
    </row>
    <row r="41" spans="1:7" ht="15" customHeight="1">
      <c r="A41" s="12" t="s">
        <v>79</v>
      </c>
      <c r="B41" s="13" t="str">
        <f t="shared" si="3"/>
        <v>31-36</v>
      </c>
      <c r="C41" s="14">
        <f t="shared" si="4"/>
        <v>50</v>
      </c>
      <c r="D41" s="14">
        <f t="shared" si="5"/>
        <v>12</v>
      </c>
      <c r="E41" s="14">
        <f t="shared" si="6"/>
        <v>6</v>
      </c>
      <c r="F41" s="15">
        <v>4</v>
      </c>
      <c r="G41" s="15">
        <v>2</v>
      </c>
    </row>
    <row r="42" spans="1:7" ht="15" customHeight="1">
      <c r="A42" s="12" t="s">
        <v>88</v>
      </c>
      <c r="B42" s="13" t="str">
        <f t="shared" si="3"/>
        <v>31-36</v>
      </c>
      <c r="C42" s="14">
        <f t="shared" si="4"/>
        <v>50</v>
      </c>
      <c r="D42" s="14">
        <f t="shared" si="5"/>
        <v>12</v>
      </c>
      <c r="E42" s="14">
        <f t="shared" si="6"/>
        <v>6</v>
      </c>
      <c r="F42" s="15">
        <v>0</v>
      </c>
      <c r="G42" s="15">
        <v>6</v>
      </c>
    </row>
    <row r="43" spans="1:7" ht="15" customHeight="1">
      <c r="A43" s="12" t="s">
        <v>5</v>
      </c>
      <c r="B43" s="13" t="str">
        <f t="shared" si="3"/>
        <v>37-45</v>
      </c>
      <c r="C43" s="14">
        <f t="shared" si="4"/>
        <v>41.66666666666667</v>
      </c>
      <c r="D43" s="14">
        <f t="shared" si="5"/>
        <v>12</v>
      </c>
      <c r="E43" s="14">
        <f t="shared" si="6"/>
        <v>5</v>
      </c>
      <c r="F43" s="15">
        <v>2</v>
      </c>
      <c r="G43" s="15">
        <v>3</v>
      </c>
    </row>
    <row r="44" spans="1:7" ht="15" customHeight="1">
      <c r="A44" s="12" t="s">
        <v>7</v>
      </c>
      <c r="B44" s="13" t="str">
        <f t="shared" si="3"/>
        <v>37-45</v>
      </c>
      <c r="C44" s="14">
        <f t="shared" si="4"/>
        <v>41.66666666666667</v>
      </c>
      <c r="D44" s="14">
        <f t="shared" si="5"/>
        <v>12</v>
      </c>
      <c r="E44" s="14">
        <f t="shared" si="6"/>
        <v>5</v>
      </c>
      <c r="F44" s="15">
        <v>3</v>
      </c>
      <c r="G44" s="15">
        <v>2</v>
      </c>
    </row>
    <row r="45" spans="1:7" ht="15" customHeight="1">
      <c r="A45" s="12" t="s">
        <v>8</v>
      </c>
      <c r="B45" s="13" t="str">
        <f t="shared" si="3"/>
        <v>37-45</v>
      </c>
      <c r="C45" s="14">
        <f t="shared" si="4"/>
        <v>41.66666666666667</v>
      </c>
      <c r="D45" s="14">
        <f t="shared" si="5"/>
        <v>12</v>
      </c>
      <c r="E45" s="14">
        <f t="shared" si="6"/>
        <v>5</v>
      </c>
      <c r="F45" s="15">
        <v>2</v>
      </c>
      <c r="G45" s="15">
        <v>3</v>
      </c>
    </row>
    <row r="46" spans="1:7" ht="15" customHeight="1">
      <c r="A46" s="12" t="s">
        <v>52</v>
      </c>
      <c r="B46" s="13" t="str">
        <f t="shared" si="3"/>
        <v>37-45</v>
      </c>
      <c r="C46" s="14">
        <f t="shared" si="4"/>
        <v>41.66666666666667</v>
      </c>
      <c r="D46" s="14">
        <f t="shared" si="5"/>
        <v>12</v>
      </c>
      <c r="E46" s="14">
        <f t="shared" si="6"/>
        <v>5</v>
      </c>
      <c r="F46" s="15">
        <v>0</v>
      </c>
      <c r="G46" s="15">
        <v>5</v>
      </c>
    </row>
    <row r="47" spans="1:7" ht="15" customHeight="1">
      <c r="A47" s="12" t="s">
        <v>54</v>
      </c>
      <c r="B47" s="13" t="str">
        <f t="shared" si="3"/>
        <v>37-45</v>
      </c>
      <c r="C47" s="14">
        <f t="shared" si="4"/>
        <v>41.66666666666667</v>
      </c>
      <c r="D47" s="14">
        <f t="shared" si="5"/>
        <v>12</v>
      </c>
      <c r="E47" s="14">
        <f t="shared" si="6"/>
        <v>5</v>
      </c>
      <c r="F47" s="15">
        <v>0</v>
      </c>
      <c r="G47" s="15">
        <v>5</v>
      </c>
    </row>
    <row r="48" spans="1:7" ht="15" customHeight="1">
      <c r="A48" s="12" t="s">
        <v>56</v>
      </c>
      <c r="B48" s="13" t="str">
        <f t="shared" si="3"/>
        <v>37-45</v>
      </c>
      <c r="C48" s="14">
        <f t="shared" si="4"/>
        <v>41.66666666666667</v>
      </c>
      <c r="D48" s="14">
        <f t="shared" si="5"/>
        <v>12</v>
      </c>
      <c r="E48" s="14">
        <f t="shared" si="6"/>
        <v>5</v>
      </c>
      <c r="F48" s="15">
        <v>1</v>
      </c>
      <c r="G48" s="15">
        <v>4</v>
      </c>
    </row>
    <row r="49" spans="1:7" ht="15" customHeight="1">
      <c r="A49" s="12" t="s">
        <v>63</v>
      </c>
      <c r="B49" s="13" t="str">
        <f t="shared" si="3"/>
        <v>37-45</v>
      </c>
      <c r="C49" s="14">
        <f t="shared" si="4"/>
        <v>41.66666666666667</v>
      </c>
      <c r="D49" s="14">
        <f t="shared" si="5"/>
        <v>12</v>
      </c>
      <c r="E49" s="14">
        <f t="shared" si="6"/>
        <v>5</v>
      </c>
      <c r="F49" s="15">
        <v>3</v>
      </c>
      <c r="G49" s="15">
        <v>2</v>
      </c>
    </row>
    <row r="50" spans="1:7" ht="15" customHeight="1">
      <c r="A50" s="12" t="s">
        <v>69</v>
      </c>
      <c r="B50" s="13" t="str">
        <f t="shared" si="3"/>
        <v>37-45</v>
      </c>
      <c r="C50" s="14">
        <f t="shared" si="4"/>
        <v>41.66666666666667</v>
      </c>
      <c r="D50" s="14">
        <f t="shared" si="5"/>
        <v>12</v>
      </c>
      <c r="E50" s="14">
        <f t="shared" si="6"/>
        <v>5</v>
      </c>
      <c r="F50" s="15">
        <v>2</v>
      </c>
      <c r="G50" s="15">
        <v>3</v>
      </c>
    </row>
    <row r="51" spans="1:7" ht="15" customHeight="1">
      <c r="A51" s="12" t="s">
        <v>87</v>
      </c>
      <c r="B51" s="13" t="str">
        <f t="shared" si="3"/>
        <v>37-45</v>
      </c>
      <c r="C51" s="14">
        <f t="shared" si="4"/>
        <v>41.66666666666667</v>
      </c>
      <c r="D51" s="14">
        <f t="shared" si="5"/>
        <v>12</v>
      </c>
      <c r="E51" s="14">
        <f t="shared" si="6"/>
        <v>5</v>
      </c>
      <c r="F51" s="15">
        <v>1</v>
      </c>
      <c r="G51" s="15">
        <v>4</v>
      </c>
    </row>
    <row r="52" spans="1:7" ht="15" customHeight="1">
      <c r="A52" s="12" t="s">
        <v>13</v>
      </c>
      <c r="B52" s="13" t="str">
        <f t="shared" si="3"/>
        <v>46-51</v>
      </c>
      <c r="C52" s="14">
        <f t="shared" si="4"/>
        <v>33.33333333333333</v>
      </c>
      <c r="D52" s="14">
        <f t="shared" si="5"/>
        <v>12</v>
      </c>
      <c r="E52" s="14">
        <f t="shared" si="6"/>
        <v>4</v>
      </c>
      <c r="F52" s="15">
        <v>0</v>
      </c>
      <c r="G52" s="15">
        <v>4</v>
      </c>
    </row>
    <row r="53" spans="1:7" ht="15" customHeight="1">
      <c r="A53" s="12" t="s">
        <v>24</v>
      </c>
      <c r="B53" s="13" t="str">
        <f t="shared" si="3"/>
        <v>46-51</v>
      </c>
      <c r="C53" s="14">
        <f t="shared" si="4"/>
        <v>33.33333333333333</v>
      </c>
      <c r="D53" s="14">
        <f t="shared" si="5"/>
        <v>12</v>
      </c>
      <c r="E53" s="14">
        <f t="shared" si="6"/>
        <v>4</v>
      </c>
      <c r="F53" s="15">
        <v>0</v>
      </c>
      <c r="G53" s="15">
        <v>4</v>
      </c>
    </row>
    <row r="54" spans="1:7" ht="15" customHeight="1">
      <c r="A54" s="12" t="s">
        <v>35</v>
      </c>
      <c r="B54" s="13" t="str">
        <f t="shared" si="3"/>
        <v>46-51</v>
      </c>
      <c r="C54" s="14">
        <f t="shared" si="4"/>
        <v>33.33333333333333</v>
      </c>
      <c r="D54" s="14">
        <f t="shared" si="5"/>
        <v>12</v>
      </c>
      <c r="E54" s="14">
        <f t="shared" si="6"/>
        <v>4</v>
      </c>
      <c r="F54" s="15">
        <v>1</v>
      </c>
      <c r="G54" s="15">
        <v>3</v>
      </c>
    </row>
    <row r="55" spans="1:7" ht="15" customHeight="1">
      <c r="A55" s="12" t="s">
        <v>37</v>
      </c>
      <c r="B55" s="13" t="str">
        <f t="shared" si="3"/>
        <v>46-51</v>
      </c>
      <c r="C55" s="14">
        <f t="shared" si="4"/>
        <v>33.33333333333333</v>
      </c>
      <c r="D55" s="14">
        <f t="shared" si="5"/>
        <v>12</v>
      </c>
      <c r="E55" s="14">
        <f t="shared" si="6"/>
        <v>4</v>
      </c>
      <c r="F55" s="15">
        <v>1</v>
      </c>
      <c r="G55" s="15">
        <v>3</v>
      </c>
    </row>
    <row r="56" spans="1:7" ht="15" customHeight="1">
      <c r="A56" s="12" t="s">
        <v>82</v>
      </c>
      <c r="B56" s="13" t="str">
        <f t="shared" si="3"/>
        <v>46-51</v>
      </c>
      <c r="C56" s="14">
        <f t="shared" si="4"/>
        <v>33.33333333333333</v>
      </c>
      <c r="D56" s="14">
        <f t="shared" si="5"/>
        <v>12</v>
      </c>
      <c r="E56" s="14">
        <f t="shared" si="6"/>
        <v>4</v>
      </c>
      <c r="F56" s="15">
        <v>4</v>
      </c>
      <c r="G56" s="15">
        <v>0</v>
      </c>
    </row>
    <row r="57" spans="1:7" ht="15" customHeight="1">
      <c r="A57" s="12" t="s">
        <v>83</v>
      </c>
      <c r="B57" s="13" t="str">
        <f t="shared" si="3"/>
        <v>46-51</v>
      </c>
      <c r="C57" s="14">
        <f t="shared" si="4"/>
        <v>33.33333333333333</v>
      </c>
      <c r="D57" s="14">
        <f t="shared" si="5"/>
        <v>12</v>
      </c>
      <c r="E57" s="14">
        <f t="shared" si="6"/>
        <v>4</v>
      </c>
      <c r="F57" s="15">
        <v>1</v>
      </c>
      <c r="G57" s="15">
        <v>3</v>
      </c>
    </row>
    <row r="58" spans="1:7" ht="15" customHeight="1">
      <c r="A58" s="12" t="s">
        <v>10</v>
      </c>
      <c r="B58" s="13" t="str">
        <f t="shared" si="3"/>
        <v>52-56</v>
      </c>
      <c r="C58" s="14">
        <f t="shared" si="4"/>
        <v>25</v>
      </c>
      <c r="D58" s="14">
        <f t="shared" si="5"/>
        <v>12</v>
      </c>
      <c r="E58" s="14">
        <f t="shared" si="6"/>
        <v>3</v>
      </c>
      <c r="F58" s="15">
        <v>0</v>
      </c>
      <c r="G58" s="15">
        <v>3</v>
      </c>
    </row>
    <row r="59" spans="1:7" ht="15" customHeight="1">
      <c r="A59" s="12" t="s">
        <v>17</v>
      </c>
      <c r="B59" s="13" t="str">
        <f t="shared" si="3"/>
        <v>52-56</v>
      </c>
      <c r="C59" s="14">
        <f t="shared" si="4"/>
        <v>25</v>
      </c>
      <c r="D59" s="14">
        <f t="shared" si="5"/>
        <v>12</v>
      </c>
      <c r="E59" s="14">
        <f t="shared" si="6"/>
        <v>3</v>
      </c>
      <c r="F59" s="15">
        <v>0</v>
      </c>
      <c r="G59" s="15">
        <v>3</v>
      </c>
    </row>
    <row r="60" spans="1:7" ht="15" customHeight="1">
      <c r="A60" s="12" t="s">
        <v>20</v>
      </c>
      <c r="B60" s="13" t="str">
        <f t="shared" si="3"/>
        <v>52-56</v>
      </c>
      <c r="C60" s="14">
        <f t="shared" si="4"/>
        <v>25</v>
      </c>
      <c r="D60" s="14">
        <f t="shared" si="5"/>
        <v>12</v>
      </c>
      <c r="E60" s="14">
        <f t="shared" si="6"/>
        <v>3</v>
      </c>
      <c r="F60" s="15">
        <v>2</v>
      </c>
      <c r="G60" s="15">
        <v>1</v>
      </c>
    </row>
    <row r="61" spans="1:7" ht="15" customHeight="1">
      <c r="A61" s="12" t="s">
        <v>41</v>
      </c>
      <c r="B61" s="13" t="str">
        <f t="shared" si="3"/>
        <v>52-56</v>
      </c>
      <c r="C61" s="14">
        <f t="shared" si="4"/>
        <v>25</v>
      </c>
      <c r="D61" s="14">
        <f t="shared" si="5"/>
        <v>12</v>
      </c>
      <c r="E61" s="14">
        <f t="shared" si="6"/>
        <v>3</v>
      </c>
      <c r="F61" s="15">
        <v>0</v>
      </c>
      <c r="G61" s="15">
        <v>3</v>
      </c>
    </row>
    <row r="62" spans="1:7" ht="15" customHeight="1">
      <c r="A62" s="12" t="s">
        <v>84</v>
      </c>
      <c r="B62" s="13" t="str">
        <f t="shared" si="3"/>
        <v>52-56</v>
      </c>
      <c r="C62" s="14">
        <f t="shared" si="4"/>
        <v>25</v>
      </c>
      <c r="D62" s="14">
        <f t="shared" si="5"/>
        <v>12</v>
      </c>
      <c r="E62" s="14">
        <f t="shared" si="6"/>
        <v>3</v>
      </c>
      <c r="F62" s="15">
        <v>1</v>
      </c>
      <c r="G62" s="15">
        <v>2</v>
      </c>
    </row>
    <row r="63" spans="1:7" ht="15" customHeight="1">
      <c r="A63" s="12" t="s">
        <v>36</v>
      </c>
      <c r="B63" s="13" t="str">
        <f t="shared" si="3"/>
        <v>57</v>
      </c>
      <c r="C63" s="14">
        <f t="shared" si="4"/>
        <v>16.666666666666664</v>
      </c>
      <c r="D63" s="14">
        <f t="shared" si="5"/>
        <v>12</v>
      </c>
      <c r="E63" s="14">
        <f t="shared" si="6"/>
        <v>2</v>
      </c>
      <c r="F63" s="15">
        <v>1</v>
      </c>
      <c r="G63" s="15">
        <v>1</v>
      </c>
    </row>
    <row r="64" spans="1:7" ht="15" customHeight="1">
      <c r="A64" s="12" t="s">
        <v>1</v>
      </c>
      <c r="B64" s="13" t="str">
        <f t="shared" si="3"/>
        <v>58-66</v>
      </c>
      <c r="C64" s="14">
        <f t="shared" si="4"/>
        <v>8.333333333333332</v>
      </c>
      <c r="D64" s="14">
        <f t="shared" si="5"/>
        <v>12</v>
      </c>
      <c r="E64" s="14">
        <f t="shared" si="6"/>
        <v>1</v>
      </c>
      <c r="F64" s="15">
        <v>0</v>
      </c>
      <c r="G64" s="15">
        <v>1</v>
      </c>
    </row>
    <row r="65" spans="1:7" ht="15" customHeight="1">
      <c r="A65" s="12" t="s">
        <v>12</v>
      </c>
      <c r="B65" s="13" t="str">
        <f t="shared" si="3"/>
        <v>58-66</v>
      </c>
      <c r="C65" s="14">
        <f t="shared" si="4"/>
        <v>8.333333333333332</v>
      </c>
      <c r="D65" s="14">
        <f t="shared" si="5"/>
        <v>12</v>
      </c>
      <c r="E65" s="14">
        <f t="shared" si="6"/>
        <v>1</v>
      </c>
      <c r="F65" s="15">
        <v>0</v>
      </c>
      <c r="G65" s="15">
        <v>1</v>
      </c>
    </row>
    <row r="66" spans="1:7" ht="15" customHeight="1">
      <c r="A66" s="12" t="s">
        <v>18</v>
      </c>
      <c r="B66" s="13" t="str">
        <f t="shared" si="3"/>
        <v>58-66</v>
      </c>
      <c r="C66" s="14">
        <f t="shared" si="4"/>
        <v>8.333333333333332</v>
      </c>
      <c r="D66" s="14">
        <f t="shared" si="5"/>
        <v>12</v>
      </c>
      <c r="E66" s="14">
        <f t="shared" si="6"/>
        <v>1</v>
      </c>
      <c r="F66" s="15">
        <v>0</v>
      </c>
      <c r="G66" s="15">
        <v>1</v>
      </c>
    </row>
    <row r="67" spans="1:7" ht="15" customHeight="1">
      <c r="A67" s="12" t="s">
        <v>25</v>
      </c>
      <c r="B67" s="13" t="str">
        <f t="shared" si="3"/>
        <v>58-66</v>
      </c>
      <c r="C67" s="14">
        <f t="shared" si="4"/>
        <v>8.333333333333332</v>
      </c>
      <c r="D67" s="14">
        <f t="shared" si="5"/>
        <v>12</v>
      </c>
      <c r="E67" s="14">
        <f t="shared" si="6"/>
        <v>1</v>
      </c>
      <c r="F67" s="15">
        <v>0</v>
      </c>
      <c r="G67" s="15">
        <v>1</v>
      </c>
    </row>
    <row r="68" spans="1:7" ht="15" customHeight="1">
      <c r="A68" s="12" t="s">
        <v>61</v>
      </c>
      <c r="B68" s="13" t="str">
        <f t="shared" si="3"/>
        <v>58-66</v>
      </c>
      <c r="C68" s="14">
        <f t="shared" si="4"/>
        <v>8.333333333333332</v>
      </c>
      <c r="D68" s="14">
        <f t="shared" si="5"/>
        <v>12</v>
      </c>
      <c r="E68" s="14">
        <f t="shared" si="6"/>
        <v>1</v>
      </c>
      <c r="F68" s="15">
        <v>0</v>
      </c>
      <c r="G68" s="15">
        <v>1</v>
      </c>
    </row>
    <row r="69" spans="1:7" ht="15" customHeight="1">
      <c r="A69" s="12" t="s">
        <v>62</v>
      </c>
      <c r="B69" s="13" t="str">
        <f t="shared" si="3"/>
        <v>58-66</v>
      </c>
      <c r="C69" s="14">
        <f t="shared" si="4"/>
        <v>8.333333333333332</v>
      </c>
      <c r="D69" s="14">
        <f t="shared" si="5"/>
        <v>12</v>
      </c>
      <c r="E69" s="14">
        <f t="shared" si="6"/>
        <v>1</v>
      </c>
      <c r="F69" s="15">
        <v>0</v>
      </c>
      <c r="G69" s="15">
        <v>1</v>
      </c>
    </row>
    <row r="70" spans="1:7" ht="15" customHeight="1">
      <c r="A70" s="12" t="s">
        <v>70</v>
      </c>
      <c r="B70" s="13" t="str">
        <f t="shared" si="3"/>
        <v>58-66</v>
      </c>
      <c r="C70" s="14">
        <f t="shared" si="4"/>
        <v>8.333333333333332</v>
      </c>
      <c r="D70" s="14">
        <f t="shared" si="5"/>
        <v>12</v>
      </c>
      <c r="E70" s="14">
        <f t="shared" si="6"/>
        <v>1</v>
      </c>
      <c r="F70" s="15">
        <v>0</v>
      </c>
      <c r="G70" s="15">
        <v>1</v>
      </c>
    </row>
    <row r="71" spans="1:7" ht="15" customHeight="1">
      <c r="A71" s="12" t="s">
        <v>76</v>
      </c>
      <c r="B71" s="13" t="str">
        <f t="shared" si="3"/>
        <v>58-66</v>
      </c>
      <c r="C71" s="14">
        <f aca="true" t="shared" si="7" ref="C71:C91">E71/D71*100</f>
        <v>8.333333333333332</v>
      </c>
      <c r="D71" s="14">
        <f aca="true" t="shared" si="8" ref="D71:D78">$E$6</f>
        <v>12</v>
      </c>
      <c r="E71" s="14">
        <f aca="true" t="shared" si="9" ref="E71:E78">F71+G71</f>
        <v>1</v>
      </c>
      <c r="F71" s="15">
        <v>0</v>
      </c>
      <c r="G71" s="15">
        <v>1</v>
      </c>
    </row>
    <row r="72" spans="1:7" ht="15" customHeight="1">
      <c r="A72" s="12" t="s">
        <v>81</v>
      </c>
      <c r="B72" s="13" t="str">
        <f aca="true" t="shared" si="10" ref="B72:B91">RANK(C72,$C$7:$C$91)&amp;IF(COUNTIF($C$7:$C$91,C72)&gt;1,"-"&amp;RANK(C72,$C$7:$C$91)+COUNTIF($C$7:$C$91,C72)-1,"")</f>
        <v>58-66</v>
      </c>
      <c r="C72" s="14">
        <f t="shared" si="7"/>
        <v>8.333333333333332</v>
      </c>
      <c r="D72" s="14">
        <f t="shared" si="8"/>
        <v>12</v>
      </c>
      <c r="E72" s="14">
        <f t="shared" si="9"/>
        <v>1</v>
      </c>
      <c r="F72" s="15">
        <v>0</v>
      </c>
      <c r="G72" s="15">
        <v>1</v>
      </c>
    </row>
    <row r="73" spans="1:7" ht="15" customHeight="1">
      <c r="A73" s="12" t="s">
        <v>6</v>
      </c>
      <c r="B73" s="13" t="str">
        <f t="shared" si="10"/>
        <v>67-85</v>
      </c>
      <c r="C73" s="14">
        <f t="shared" si="7"/>
        <v>0</v>
      </c>
      <c r="D73" s="14">
        <f t="shared" si="8"/>
        <v>12</v>
      </c>
      <c r="E73" s="14">
        <f t="shared" si="9"/>
        <v>0</v>
      </c>
      <c r="F73" s="15">
        <v>0</v>
      </c>
      <c r="G73" s="15">
        <v>0</v>
      </c>
    </row>
    <row r="74" spans="1:7" ht="15" customHeight="1">
      <c r="A74" s="12" t="s">
        <v>9</v>
      </c>
      <c r="B74" s="13" t="str">
        <f t="shared" si="10"/>
        <v>67-85</v>
      </c>
      <c r="C74" s="14">
        <f t="shared" si="7"/>
        <v>0</v>
      </c>
      <c r="D74" s="14">
        <f t="shared" si="8"/>
        <v>12</v>
      </c>
      <c r="E74" s="14">
        <f t="shared" si="9"/>
        <v>0</v>
      </c>
      <c r="F74" s="15">
        <v>0</v>
      </c>
      <c r="G74" s="15">
        <v>0</v>
      </c>
    </row>
    <row r="75" spans="1:7" ht="15" customHeight="1">
      <c r="A75" s="12" t="s">
        <v>11</v>
      </c>
      <c r="B75" s="13" t="str">
        <f t="shared" si="10"/>
        <v>67-85</v>
      </c>
      <c r="C75" s="14">
        <f t="shared" si="7"/>
        <v>0</v>
      </c>
      <c r="D75" s="14">
        <f t="shared" si="8"/>
        <v>12</v>
      </c>
      <c r="E75" s="14">
        <f t="shared" si="9"/>
        <v>0</v>
      </c>
      <c r="F75" s="15">
        <v>0</v>
      </c>
      <c r="G75" s="15">
        <v>0</v>
      </c>
    </row>
    <row r="76" spans="1:7" ht="15" customHeight="1">
      <c r="A76" s="12" t="s">
        <v>15</v>
      </c>
      <c r="B76" s="13" t="str">
        <f t="shared" si="10"/>
        <v>67-85</v>
      </c>
      <c r="C76" s="14">
        <f t="shared" si="7"/>
        <v>0</v>
      </c>
      <c r="D76" s="14">
        <f t="shared" si="8"/>
        <v>12</v>
      </c>
      <c r="E76" s="14">
        <f t="shared" si="9"/>
        <v>0</v>
      </c>
      <c r="F76" s="15">
        <v>0</v>
      </c>
      <c r="G76" s="15">
        <v>0</v>
      </c>
    </row>
    <row r="77" spans="1:7" ht="15" customHeight="1">
      <c r="A77" s="12" t="s">
        <v>28</v>
      </c>
      <c r="B77" s="13" t="str">
        <f t="shared" si="10"/>
        <v>67-85</v>
      </c>
      <c r="C77" s="14">
        <f t="shared" si="7"/>
        <v>0</v>
      </c>
      <c r="D77" s="14">
        <f t="shared" si="8"/>
        <v>12</v>
      </c>
      <c r="E77" s="14">
        <f t="shared" si="9"/>
        <v>0</v>
      </c>
      <c r="F77" s="15">
        <v>0</v>
      </c>
      <c r="G77" s="15">
        <v>0</v>
      </c>
    </row>
    <row r="78" spans="1:7" ht="15" customHeight="1">
      <c r="A78" s="12" t="s">
        <v>30</v>
      </c>
      <c r="B78" s="13" t="str">
        <f t="shared" si="10"/>
        <v>67-85</v>
      </c>
      <c r="C78" s="14">
        <f t="shared" si="7"/>
        <v>0</v>
      </c>
      <c r="D78" s="14">
        <f t="shared" si="8"/>
        <v>12</v>
      </c>
      <c r="E78" s="14">
        <f t="shared" si="9"/>
        <v>0</v>
      </c>
      <c r="F78" s="15">
        <v>0</v>
      </c>
      <c r="G78" s="15">
        <v>0</v>
      </c>
    </row>
    <row r="79" spans="1:7" ht="15" customHeight="1">
      <c r="A79" s="12" t="s">
        <v>99</v>
      </c>
      <c r="B79" s="13" t="str">
        <f t="shared" si="10"/>
        <v>67-85</v>
      </c>
      <c r="C79" s="14">
        <f t="shared" si="7"/>
        <v>0</v>
      </c>
      <c r="D79" s="14">
        <v>6</v>
      </c>
      <c r="E79" s="14">
        <f>F79</f>
        <v>0</v>
      </c>
      <c r="F79" s="15">
        <v>0</v>
      </c>
      <c r="G79" s="15" t="s">
        <v>100</v>
      </c>
    </row>
    <row r="80" spans="1:7" ht="15" customHeight="1">
      <c r="A80" s="12" t="s">
        <v>101</v>
      </c>
      <c r="B80" s="13" t="str">
        <f t="shared" si="10"/>
        <v>67-85</v>
      </c>
      <c r="C80" s="14">
        <f t="shared" si="7"/>
        <v>0</v>
      </c>
      <c r="D80" s="14">
        <v>6</v>
      </c>
      <c r="E80" s="14">
        <f>F80</f>
        <v>0</v>
      </c>
      <c r="F80" s="15">
        <v>0</v>
      </c>
      <c r="G80" s="15" t="s">
        <v>100</v>
      </c>
    </row>
    <row r="81" spans="1:7" ht="15" customHeight="1">
      <c r="A81" s="12" t="s">
        <v>39</v>
      </c>
      <c r="B81" s="13" t="str">
        <f t="shared" si="10"/>
        <v>67-85</v>
      </c>
      <c r="C81" s="14">
        <f t="shared" si="7"/>
        <v>0</v>
      </c>
      <c r="D81" s="14">
        <f aca="true" t="shared" si="11" ref="D81:D91">$E$6</f>
        <v>12</v>
      </c>
      <c r="E81" s="14">
        <f aca="true" t="shared" si="12" ref="E81:E91">F81+G81</f>
        <v>0</v>
      </c>
      <c r="F81" s="15">
        <v>0</v>
      </c>
      <c r="G81" s="15">
        <v>0</v>
      </c>
    </row>
    <row r="82" spans="1:7" ht="15" customHeight="1">
      <c r="A82" s="12" t="s">
        <v>40</v>
      </c>
      <c r="B82" s="13" t="str">
        <f t="shared" si="10"/>
        <v>67-85</v>
      </c>
      <c r="C82" s="14">
        <f t="shared" si="7"/>
        <v>0</v>
      </c>
      <c r="D82" s="14">
        <f t="shared" si="11"/>
        <v>12</v>
      </c>
      <c r="E82" s="14">
        <f t="shared" si="12"/>
        <v>0</v>
      </c>
      <c r="F82" s="15">
        <v>0</v>
      </c>
      <c r="G82" s="15">
        <v>0</v>
      </c>
    </row>
    <row r="83" spans="1:7" ht="15" customHeight="1">
      <c r="A83" s="12" t="s">
        <v>42</v>
      </c>
      <c r="B83" s="13" t="str">
        <f t="shared" si="10"/>
        <v>67-85</v>
      </c>
      <c r="C83" s="14">
        <f t="shared" si="7"/>
        <v>0</v>
      </c>
      <c r="D83" s="14">
        <f t="shared" si="11"/>
        <v>12</v>
      </c>
      <c r="E83" s="14">
        <f t="shared" si="12"/>
        <v>0</v>
      </c>
      <c r="F83" s="15">
        <v>0</v>
      </c>
      <c r="G83" s="15">
        <v>0</v>
      </c>
    </row>
    <row r="84" spans="1:7" ht="15" customHeight="1">
      <c r="A84" s="12" t="s">
        <v>91</v>
      </c>
      <c r="B84" s="13" t="str">
        <f t="shared" si="10"/>
        <v>67-85</v>
      </c>
      <c r="C84" s="14">
        <f t="shared" si="7"/>
        <v>0</v>
      </c>
      <c r="D84" s="14">
        <f t="shared" si="11"/>
        <v>12</v>
      </c>
      <c r="E84" s="14">
        <f t="shared" si="12"/>
        <v>0</v>
      </c>
      <c r="F84" s="15">
        <v>0</v>
      </c>
      <c r="G84" s="15">
        <v>0</v>
      </c>
    </row>
    <row r="85" spans="1:7" ht="15" customHeight="1">
      <c r="A85" s="12" t="s">
        <v>43</v>
      </c>
      <c r="B85" s="13" t="str">
        <f t="shared" si="10"/>
        <v>67-85</v>
      </c>
      <c r="C85" s="14">
        <f t="shared" si="7"/>
        <v>0</v>
      </c>
      <c r="D85" s="14">
        <f t="shared" si="11"/>
        <v>12</v>
      </c>
      <c r="E85" s="14">
        <f t="shared" si="12"/>
        <v>0</v>
      </c>
      <c r="F85" s="15">
        <v>0</v>
      </c>
      <c r="G85" s="15">
        <v>0</v>
      </c>
    </row>
    <row r="86" spans="1:7" ht="15" customHeight="1">
      <c r="A86" s="12" t="s">
        <v>48</v>
      </c>
      <c r="B86" s="13" t="str">
        <f t="shared" si="10"/>
        <v>67-85</v>
      </c>
      <c r="C86" s="14">
        <f t="shared" si="7"/>
        <v>0</v>
      </c>
      <c r="D86" s="14">
        <f t="shared" si="11"/>
        <v>12</v>
      </c>
      <c r="E86" s="14">
        <f t="shared" si="12"/>
        <v>0</v>
      </c>
      <c r="F86" s="15">
        <v>0</v>
      </c>
      <c r="G86" s="15">
        <v>0</v>
      </c>
    </row>
    <row r="87" spans="1:7" ht="15" customHeight="1">
      <c r="A87" s="12" t="s">
        <v>49</v>
      </c>
      <c r="B87" s="13" t="str">
        <f t="shared" si="10"/>
        <v>67-85</v>
      </c>
      <c r="C87" s="14">
        <f t="shared" si="7"/>
        <v>0</v>
      </c>
      <c r="D87" s="14">
        <f t="shared" si="11"/>
        <v>12</v>
      </c>
      <c r="E87" s="14">
        <f t="shared" si="12"/>
        <v>0</v>
      </c>
      <c r="F87" s="15">
        <v>0</v>
      </c>
      <c r="G87" s="15">
        <v>0</v>
      </c>
    </row>
    <row r="88" spans="1:7" ht="15" customHeight="1">
      <c r="A88" s="12" t="s">
        <v>64</v>
      </c>
      <c r="B88" s="13" t="str">
        <f t="shared" si="10"/>
        <v>67-85</v>
      </c>
      <c r="C88" s="14">
        <f t="shared" si="7"/>
        <v>0</v>
      </c>
      <c r="D88" s="14">
        <f t="shared" si="11"/>
        <v>12</v>
      </c>
      <c r="E88" s="14">
        <f t="shared" si="12"/>
        <v>0</v>
      </c>
      <c r="F88" s="15">
        <v>0</v>
      </c>
      <c r="G88" s="15">
        <v>0</v>
      </c>
    </row>
    <row r="89" spans="1:7" ht="15" customHeight="1">
      <c r="A89" s="12" t="s">
        <v>71</v>
      </c>
      <c r="B89" s="13" t="str">
        <f t="shared" si="10"/>
        <v>67-85</v>
      </c>
      <c r="C89" s="14">
        <f t="shared" si="7"/>
        <v>0</v>
      </c>
      <c r="D89" s="14">
        <f t="shared" si="11"/>
        <v>12</v>
      </c>
      <c r="E89" s="14">
        <f t="shared" si="12"/>
        <v>0</v>
      </c>
      <c r="F89" s="15">
        <v>0</v>
      </c>
      <c r="G89" s="15">
        <v>0</v>
      </c>
    </row>
    <row r="90" spans="1:7" ht="15" customHeight="1">
      <c r="A90" s="12" t="s">
        <v>73</v>
      </c>
      <c r="B90" s="13" t="str">
        <f t="shared" si="10"/>
        <v>67-85</v>
      </c>
      <c r="C90" s="14">
        <f t="shared" si="7"/>
        <v>0</v>
      </c>
      <c r="D90" s="14">
        <f t="shared" si="11"/>
        <v>12</v>
      </c>
      <c r="E90" s="14">
        <f t="shared" si="12"/>
        <v>0</v>
      </c>
      <c r="F90" s="15">
        <v>0</v>
      </c>
      <c r="G90" s="15">
        <v>0</v>
      </c>
    </row>
    <row r="91" spans="1:7" ht="15" customHeight="1">
      <c r="A91" s="12" t="s">
        <v>89</v>
      </c>
      <c r="B91" s="13" t="str">
        <f t="shared" si="10"/>
        <v>67-85</v>
      </c>
      <c r="C91" s="14">
        <f t="shared" si="7"/>
        <v>0</v>
      </c>
      <c r="D91" s="14">
        <f t="shared" si="11"/>
        <v>12</v>
      </c>
      <c r="E91" s="14">
        <f t="shared" si="12"/>
        <v>0</v>
      </c>
      <c r="F91" s="15">
        <v>0</v>
      </c>
      <c r="G91" s="15">
        <v>0</v>
      </c>
    </row>
    <row r="92" spans="1:7" ht="27.75" customHeight="1">
      <c r="A92" s="23" t="s">
        <v>111</v>
      </c>
      <c r="B92" s="23"/>
      <c r="C92" s="23"/>
      <c r="D92" s="23"/>
      <c r="E92" s="23"/>
      <c r="F92" s="23"/>
      <c r="G92" s="23"/>
    </row>
    <row r="94" spans="3:7" ht="12.75">
      <c r="C94" s="6"/>
      <c r="E94" s="5"/>
      <c r="F94" s="5"/>
      <c r="G94" s="5"/>
    </row>
  </sheetData>
  <sheetProtection/>
  <mergeCells count="9">
    <mergeCell ref="A92:G92"/>
    <mergeCell ref="A1:G1"/>
    <mergeCell ref="B2:G2"/>
    <mergeCell ref="A3:A4"/>
    <mergeCell ref="B3:B4"/>
    <mergeCell ref="C3:C4"/>
    <mergeCell ref="D3:D4"/>
    <mergeCell ref="E3:E4"/>
    <mergeCell ref="F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8.8515625" style="1" customWidth="1"/>
    <col min="2" max="2" width="14.7109375" style="1" customWidth="1"/>
    <col min="3" max="5" width="14.7109375" style="2" customWidth="1"/>
    <col min="6" max="6" width="19.57421875" style="1" customWidth="1"/>
    <col min="7" max="8" width="20.7109375" style="1" customWidth="1"/>
    <col min="9" max="16384" width="9.140625" style="1" customWidth="1"/>
  </cols>
  <sheetData>
    <row r="1" spans="1:8" ht="33" customHeight="1">
      <c r="A1" s="24" t="s">
        <v>109</v>
      </c>
      <c r="B1" s="24"/>
      <c r="C1" s="24"/>
      <c r="D1" s="24"/>
      <c r="E1" s="24"/>
      <c r="F1" s="24"/>
      <c r="G1" s="25"/>
      <c r="H1" s="25"/>
    </row>
    <row r="2" spans="1:8" ht="15" customHeight="1">
      <c r="A2" s="3" t="s">
        <v>92</v>
      </c>
      <c r="B2" s="26" t="s">
        <v>93</v>
      </c>
      <c r="C2" s="26"/>
      <c r="D2" s="26"/>
      <c r="E2" s="26"/>
      <c r="F2" s="26"/>
      <c r="G2" s="26"/>
      <c r="H2" s="26"/>
    </row>
    <row r="3" spans="1:8" ht="15" customHeight="1">
      <c r="A3" s="27" t="s">
        <v>90</v>
      </c>
      <c r="B3" s="29" t="s">
        <v>95</v>
      </c>
      <c r="C3" s="29" t="s">
        <v>96</v>
      </c>
      <c r="D3" s="29" t="s">
        <v>107</v>
      </c>
      <c r="E3" s="29" t="s">
        <v>97</v>
      </c>
      <c r="F3" s="29" t="s">
        <v>106</v>
      </c>
      <c r="G3" s="30" t="s">
        <v>102</v>
      </c>
      <c r="H3" s="31"/>
    </row>
    <row r="4" spans="1:8" ht="86.25" customHeight="1">
      <c r="A4" s="28"/>
      <c r="B4" s="28"/>
      <c r="C4" s="28"/>
      <c r="D4" s="28"/>
      <c r="E4" s="28"/>
      <c r="F4" s="28"/>
      <c r="G4" s="7" t="s">
        <v>103</v>
      </c>
      <c r="H4" s="7" t="s">
        <v>104</v>
      </c>
    </row>
    <row r="5" spans="1:8" s="4" customFormat="1" ht="16.5" customHeight="1">
      <c r="A5" s="8" t="s">
        <v>94</v>
      </c>
      <c r="B5" s="9"/>
      <c r="C5" s="9"/>
      <c r="D5" s="9"/>
      <c r="E5" s="9"/>
      <c r="F5" s="9"/>
      <c r="G5" s="8" t="s">
        <v>105</v>
      </c>
      <c r="H5" s="8" t="s">
        <v>98</v>
      </c>
    </row>
    <row r="6" spans="1:8" ht="15" customHeight="1">
      <c r="A6" s="8" t="s">
        <v>97</v>
      </c>
      <c r="B6" s="9"/>
      <c r="C6" s="9"/>
      <c r="D6" s="9"/>
      <c r="E6" s="9"/>
      <c r="F6" s="10">
        <f>SUM(G6:H6)</f>
        <v>12</v>
      </c>
      <c r="G6" s="11">
        <v>6</v>
      </c>
      <c r="H6" s="11">
        <v>6</v>
      </c>
    </row>
    <row r="7" spans="1:8" ht="15" customHeight="1">
      <c r="A7" s="16" t="s">
        <v>0</v>
      </c>
      <c r="B7" s="16"/>
      <c r="C7" s="16"/>
      <c r="D7" s="16"/>
      <c r="E7" s="16"/>
      <c r="F7" s="16"/>
      <c r="G7" s="17"/>
      <c r="H7" s="17"/>
    </row>
    <row r="8" spans="1:8" ht="15" customHeight="1">
      <c r="A8" s="12" t="s">
        <v>1</v>
      </c>
      <c r="B8" s="13" t="str">
        <f>VLOOKUP(A8,'Рейтинг (Раздел 6) '!$A$7:$B$91,2,FALSE)</f>
        <v>58-66</v>
      </c>
      <c r="C8" s="18" t="str">
        <f>RANK(D8,$D$8:$D$25)&amp;IF(COUNTIF($D$8:$D$25,D8)&gt;1,"-"&amp;RANK(D8,$D$8:$D$25)+COUNTIF($D$8:$D$25,D8)-1,"")</f>
        <v>12-14</v>
      </c>
      <c r="D8" s="14">
        <f>F8/E8*100</f>
        <v>8.333333333333332</v>
      </c>
      <c r="E8" s="14">
        <f>$F$6</f>
        <v>12</v>
      </c>
      <c r="F8" s="14">
        <f>G8+H8</f>
        <v>1</v>
      </c>
      <c r="G8" s="15">
        <v>0</v>
      </c>
      <c r="H8" s="15">
        <v>1</v>
      </c>
    </row>
    <row r="9" spans="1:8" ht="15" customHeight="1">
      <c r="A9" s="12" t="s">
        <v>2</v>
      </c>
      <c r="B9" s="13" t="str">
        <f>VLOOKUP(A9,'Рейтинг (Раздел 6) '!$A$7:$B$91,2,FALSE)</f>
        <v>20-25</v>
      </c>
      <c r="C9" s="18" t="str">
        <f aca="true" t="shared" si="0" ref="C9:C25">RANK(D9,$D$8:$D$25)&amp;IF(COUNTIF($D$8:$D$25,D9)&gt;1,"-"&amp;RANK(D9,$D$8:$D$25)+COUNTIF($D$8:$D$25,D9)-1,"")</f>
        <v>3</v>
      </c>
      <c r="D9" s="14">
        <f aca="true" t="shared" si="1" ref="D9:D72">F9/E9*100</f>
        <v>75</v>
      </c>
      <c r="E9" s="14">
        <f aca="true" t="shared" si="2" ref="E9:E72">$F$6</f>
        <v>12</v>
      </c>
      <c r="F9" s="14">
        <f aca="true" t="shared" si="3" ref="F9:F74">G9+H9</f>
        <v>9</v>
      </c>
      <c r="G9" s="15">
        <v>4</v>
      </c>
      <c r="H9" s="15">
        <v>5</v>
      </c>
    </row>
    <row r="10" spans="1:8" ht="15" customHeight="1">
      <c r="A10" s="12" t="s">
        <v>3</v>
      </c>
      <c r="B10" s="13" t="str">
        <f>VLOOKUP(A10,'Рейтинг (Раздел 6) '!$A$7:$B$91,2,FALSE)</f>
        <v>28-30</v>
      </c>
      <c r="C10" s="18" t="str">
        <f t="shared" si="0"/>
        <v>5</v>
      </c>
      <c r="D10" s="14">
        <f t="shared" si="1"/>
        <v>58.333333333333336</v>
      </c>
      <c r="E10" s="14">
        <f t="shared" si="2"/>
        <v>12</v>
      </c>
      <c r="F10" s="14">
        <f t="shared" si="3"/>
        <v>7</v>
      </c>
      <c r="G10" s="15">
        <v>1</v>
      </c>
      <c r="H10" s="15">
        <v>6</v>
      </c>
    </row>
    <row r="11" spans="1:8" ht="15" customHeight="1">
      <c r="A11" s="12" t="s">
        <v>4</v>
      </c>
      <c r="B11" s="13" t="str">
        <f>VLOOKUP(A11,'Рейтинг (Раздел 6) '!$A$7:$B$91,2,FALSE)</f>
        <v>1-6</v>
      </c>
      <c r="C11" s="18" t="str">
        <f t="shared" si="0"/>
        <v>1-2</v>
      </c>
      <c r="D11" s="14">
        <f t="shared" si="1"/>
        <v>100</v>
      </c>
      <c r="E11" s="14">
        <f t="shared" si="2"/>
        <v>12</v>
      </c>
      <c r="F11" s="14">
        <f t="shared" si="3"/>
        <v>12</v>
      </c>
      <c r="G11" s="15">
        <v>6</v>
      </c>
      <c r="H11" s="15">
        <v>6</v>
      </c>
    </row>
    <row r="12" spans="1:8" ht="15" customHeight="1">
      <c r="A12" s="12" t="s">
        <v>5</v>
      </c>
      <c r="B12" s="13" t="str">
        <f>VLOOKUP(A12,'Рейтинг (Раздел 6) '!$A$7:$B$91,2,FALSE)</f>
        <v>37-45</v>
      </c>
      <c r="C12" s="18" t="str">
        <f t="shared" si="0"/>
        <v>6-8</v>
      </c>
      <c r="D12" s="14">
        <f t="shared" si="1"/>
        <v>41.66666666666667</v>
      </c>
      <c r="E12" s="14">
        <f t="shared" si="2"/>
        <v>12</v>
      </c>
      <c r="F12" s="14">
        <f t="shared" si="3"/>
        <v>5</v>
      </c>
      <c r="G12" s="15">
        <v>2</v>
      </c>
      <c r="H12" s="15">
        <v>3</v>
      </c>
    </row>
    <row r="13" spans="1:8" ht="15" customHeight="1">
      <c r="A13" s="12" t="s">
        <v>6</v>
      </c>
      <c r="B13" s="13" t="str">
        <f>VLOOKUP(A13,'Рейтинг (Раздел 6) '!$A$7:$B$91,2,FALSE)</f>
        <v>67-85</v>
      </c>
      <c r="C13" s="18" t="str">
        <f t="shared" si="0"/>
        <v>15-18</v>
      </c>
      <c r="D13" s="14">
        <f t="shared" si="1"/>
        <v>0</v>
      </c>
      <c r="E13" s="14">
        <f t="shared" si="2"/>
        <v>12</v>
      </c>
      <c r="F13" s="14">
        <f t="shared" si="3"/>
        <v>0</v>
      </c>
      <c r="G13" s="15">
        <v>0</v>
      </c>
      <c r="H13" s="15">
        <v>0</v>
      </c>
    </row>
    <row r="14" spans="1:8" ht="15" customHeight="1">
      <c r="A14" s="12" t="s">
        <v>7</v>
      </c>
      <c r="B14" s="13" t="str">
        <f>VLOOKUP(A14,'Рейтинг (Раздел 6) '!$A$7:$B$91,2,FALSE)</f>
        <v>37-45</v>
      </c>
      <c r="C14" s="18" t="str">
        <f t="shared" si="0"/>
        <v>6-8</v>
      </c>
      <c r="D14" s="14">
        <f t="shared" si="1"/>
        <v>41.66666666666667</v>
      </c>
      <c r="E14" s="14">
        <f t="shared" si="2"/>
        <v>12</v>
      </c>
      <c r="F14" s="14">
        <f t="shared" si="3"/>
        <v>5</v>
      </c>
      <c r="G14" s="15">
        <v>3</v>
      </c>
      <c r="H14" s="15">
        <v>2</v>
      </c>
    </row>
    <row r="15" spans="1:8" ht="15" customHeight="1">
      <c r="A15" s="12" t="s">
        <v>8</v>
      </c>
      <c r="B15" s="13" t="str">
        <f>VLOOKUP(A15,'Рейтинг (Раздел 6) '!$A$7:$B$91,2,FALSE)</f>
        <v>37-45</v>
      </c>
      <c r="C15" s="18" t="str">
        <f t="shared" si="0"/>
        <v>6-8</v>
      </c>
      <c r="D15" s="14">
        <f t="shared" si="1"/>
        <v>41.66666666666667</v>
      </c>
      <c r="E15" s="14">
        <f t="shared" si="2"/>
        <v>12</v>
      </c>
      <c r="F15" s="14">
        <f t="shared" si="3"/>
        <v>5</v>
      </c>
      <c r="G15" s="15">
        <v>2</v>
      </c>
      <c r="H15" s="15">
        <v>3</v>
      </c>
    </row>
    <row r="16" spans="1:8" ht="15" customHeight="1">
      <c r="A16" s="12" t="s">
        <v>9</v>
      </c>
      <c r="B16" s="13" t="str">
        <f>VLOOKUP(A16,'Рейтинг (Раздел 6) '!$A$7:$B$91,2,FALSE)</f>
        <v>67-85</v>
      </c>
      <c r="C16" s="18" t="str">
        <f t="shared" si="0"/>
        <v>15-18</v>
      </c>
      <c r="D16" s="14">
        <f t="shared" si="1"/>
        <v>0</v>
      </c>
      <c r="E16" s="14">
        <f t="shared" si="2"/>
        <v>12</v>
      </c>
      <c r="F16" s="14">
        <f t="shared" si="3"/>
        <v>0</v>
      </c>
      <c r="G16" s="15">
        <v>0</v>
      </c>
      <c r="H16" s="15">
        <v>0</v>
      </c>
    </row>
    <row r="17" spans="1:8" ht="15" customHeight="1">
      <c r="A17" s="12" t="s">
        <v>10</v>
      </c>
      <c r="B17" s="13" t="str">
        <f>VLOOKUP(A17,'Рейтинг (Раздел 6) '!$A$7:$B$91,2,FALSE)</f>
        <v>52-56</v>
      </c>
      <c r="C17" s="18" t="str">
        <f t="shared" si="0"/>
        <v>10-11</v>
      </c>
      <c r="D17" s="14">
        <f t="shared" si="1"/>
        <v>25</v>
      </c>
      <c r="E17" s="14">
        <f t="shared" si="2"/>
        <v>12</v>
      </c>
      <c r="F17" s="14">
        <f t="shared" si="3"/>
        <v>3</v>
      </c>
      <c r="G17" s="15">
        <v>0</v>
      </c>
      <c r="H17" s="15">
        <v>3</v>
      </c>
    </row>
    <row r="18" spans="1:8" ht="15" customHeight="1">
      <c r="A18" s="12" t="s">
        <v>11</v>
      </c>
      <c r="B18" s="13" t="str">
        <f>VLOOKUP(A18,'Рейтинг (Раздел 6) '!$A$7:$B$91,2,FALSE)</f>
        <v>67-85</v>
      </c>
      <c r="C18" s="18" t="str">
        <f t="shared" si="0"/>
        <v>15-18</v>
      </c>
      <c r="D18" s="14">
        <f t="shared" si="1"/>
        <v>0</v>
      </c>
      <c r="E18" s="14">
        <f t="shared" si="2"/>
        <v>12</v>
      </c>
      <c r="F18" s="14">
        <f t="shared" si="3"/>
        <v>0</v>
      </c>
      <c r="G18" s="15">
        <v>0</v>
      </c>
      <c r="H18" s="15">
        <v>0</v>
      </c>
    </row>
    <row r="19" spans="1:8" ht="15" customHeight="1">
      <c r="A19" s="12" t="s">
        <v>12</v>
      </c>
      <c r="B19" s="13" t="str">
        <f>VLOOKUP(A19,'Рейтинг (Раздел 6) '!$A$7:$B$91,2,FALSE)</f>
        <v>58-66</v>
      </c>
      <c r="C19" s="18" t="str">
        <f t="shared" si="0"/>
        <v>12-14</v>
      </c>
      <c r="D19" s="14">
        <f t="shared" si="1"/>
        <v>8.333333333333332</v>
      </c>
      <c r="E19" s="14">
        <f t="shared" si="2"/>
        <v>12</v>
      </c>
      <c r="F19" s="14">
        <f t="shared" si="3"/>
        <v>1</v>
      </c>
      <c r="G19" s="15">
        <v>0</v>
      </c>
      <c r="H19" s="15">
        <v>1</v>
      </c>
    </row>
    <row r="20" spans="1:8" ht="15" customHeight="1">
      <c r="A20" s="12" t="s">
        <v>13</v>
      </c>
      <c r="B20" s="13" t="str">
        <f>VLOOKUP(A20,'Рейтинг (Раздел 6) '!$A$7:$B$91,2,FALSE)</f>
        <v>46-51</v>
      </c>
      <c r="C20" s="18" t="str">
        <f t="shared" si="0"/>
        <v>9</v>
      </c>
      <c r="D20" s="14">
        <f t="shared" si="1"/>
        <v>33.33333333333333</v>
      </c>
      <c r="E20" s="14">
        <f t="shared" si="2"/>
        <v>12</v>
      </c>
      <c r="F20" s="14">
        <f t="shared" si="3"/>
        <v>4</v>
      </c>
      <c r="G20" s="15">
        <v>0</v>
      </c>
      <c r="H20" s="15">
        <v>4</v>
      </c>
    </row>
    <row r="21" spans="1:8" ht="15" customHeight="1">
      <c r="A21" s="12" t="s">
        <v>14</v>
      </c>
      <c r="B21" s="13" t="str">
        <f>VLOOKUP(A21,'Рейтинг (Раздел 6) '!$A$7:$B$91,2,FALSE)</f>
        <v>1-6</v>
      </c>
      <c r="C21" s="18" t="str">
        <f t="shared" si="0"/>
        <v>1-2</v>
      </c>
      <c r="D21" s="14">
        <f t="shared" si="1"/>
        <v>100</v>
      </c>
      <c r="E21" s="14">
        <f t="shared" si="2"/>
        <v>12</v>
      </c>
      <c r="F21" s="14">
        <f t="shared" si="3"/>
        <v>12</v>
      </c>
      <c r="G21" s="15">
        <v>6</v>
      </c>
      <c r="H21" s="15">
        <v>6</v>
      </c>
    </row>
    <row r="22" spans="1:8" ht="15" customHeight="1">
      <c r="A22" s="12" t="s">
        <v>15</v>
      </c>
      <c r="B22" s="13" t="str">
        <f>VLOOKUP(A22,'Рейтинг (Раздел 6) '!$A$7:$B$91,2,FALSE)</f>
        <v>67-85</v>
      </c>
      <c r="C22" s="18" t="str">
        <f t="shared" si="0"/>
        <v>15-18</v>
      </c>
      <c r="D22" s="14">
        <f t="shared" si="1"/>
        <v>0</v>
      </c>
      <c r="E22" s="14">
        <f t="shared" si="2"/>
        <v>12</v>
      </c>
      <c r="F22" s="14">
        <f t="shared" si="3"/>
        <v>0</v>
      </c>
      <c r="G22" s="15">
        <v>0</v>
      </c>
      <c r="H22" s="15">
        <v>0</v>
      </c>
    </row>
    <row r="23" spans="1:8" ht="15" customHeight="1">
      <c r="A23" s="12" t="s">
        <v>16</v>
      </c>
      <c r="B23" s="13" t="str">
        <f>VLOOKUP(A23,'Рейтинг (Раздел 6) '!$A$7:$B$91,2,FALSE)</f>
        <v>26-27</v>
      </c>
      <c r="C23" s="18" t="str">
        <f t="shared" si="0"/>
        <v>4</v>
      </c>
      <c r="D23" s="14">
        <f t="shared" si="1"/>
        <v>66.66666666666666</v>
      </c>
      <c r="E23" s="14">
        <f t="shared" si="2"/>
        <v>12</v>
      </c>
      <c r="F23" s="14">
        <f t="shared" si="3"/>
        <v>8</v>
      </c>
      <c r="G23" s="15">
        <v>3</v>
      </c>
      <c r="H23" s="15">
        <v>5</v>
      </c>
    </row>
    <row r="24" spans="1:8" ht="15" customHeight="1">
      <c r="A24" s="12" t="s">
        <v>17</v>
      </c>
      <c r="B24" s="13" t="str">
        <f>VLOOKUP(A24,'Рейтинг (Раздел 6) '!$A$7:$B$91,2,FALSE)</f>
        <v>52-56</v>
      </c>
      <c r="C24" s="18" t="str">
        <f t="shared" si="0"/>
        <v>10-11</v>
      </c>
      <c r="D24" s="14">
        <f t="shared" si="1"/>
        <v>25</v>
      </c>
      <c r="E24" s="14">
        <f t="shared" si="2"/>
        <v>12</v>
      </c>
      <c r="F24" s="14">
        <f t="shared" si="3"/>
        <v>3</v>
      </c>
      <c r="G24" s="15">
        <v>0</v>
      </c>
      <c r="H24" s="15">
        <v>3</v>
      </c>
    </row>
    <row r="25" spans="1:8" ht="15" customHeight="1">
      <c r="A25" s="12" t="s">
        <v>18</v>
      </c>
      <c r="B25" s="13" t="str">
        <f>VLOOKUP(A25,'Рейтинг (Раздел 6) '!$A$7:$B$91,2,FALSE)</f>
        <v>58-66</v>
      </c>
      <c r="C25" s="18" t="str">
        <f t="shared" si="0"/>
        <v>12-14</v>
      </c>
      <c r="D25" s="14">
        <f t="shared" si="1"/>
        <v>8.333333333333332</v>
      </c>
      <c r="E25" s="14">
        <f t="shared" si="2"/>
        <v>12</v>
      </c>
      <c r="F25" s="14">
        <f t="shared" si="3"/>
        <v>1</v>
      </c>
      <c r="G25" s="15">
        <v>0</v>
      </c>
      <c r="H25" s="15">
        <v>1</v>
      </c>
    </row>
    <row r="26" spans="1:8" ht="15" customHeight="1">
      <c r="A26" s="16" t="s">
        <v>19</v>
      </c>
      <c r="B26" s="19"/>
      <c r="C26" s="16"/>
      <c r="D26" s="20"/>
      <c r="E26" s="20"/>
      <c r="F26" s="20"/>
      <c r="G26" s="20"/>
      <c r="H26" s="21"/>
    </row>
    <row r="27" spans="1:8" ht="15" customHeight="1">
      <c r="A27" s="12" t="s">
        <v>20</v>
      </c>
      <c r="B27" s="13" t="str">
        <f>VLOOKUP(A27,'Рейтинг (Раздел 6) '!$A$7:$B$91,2,FALSE)</f>
        <v>52-56</v>
      </c>
      <c r="C27" s="13" t="str">
        <f>RANK(D27,$D$27:$D$37)&amp;IF(COUNTIF($D$27:$D$37,D27)&gt;1,"-"&amp;RANK(D27,$D$27:$D$37)+COUNTIF($D$27:$D$37,D27)-1,"")</f>
        <v>8</v>
      </c>
      <c r="D27" s="14">
        <f t="shared" si="1"/>
        <v>25</v>
      </c>
      <c r="E27" s="14">
        <f t="shared" si="2"/>
        <v>12</v>
      </c>
      <c r="F27" s="14">
        <f t="shared" si="3"/>
        <v>3</v>
      </c>
      <c r="G27" s="15">
        <v>2</v>
      </c>
      <c r="H27" s="15">
        <v>1</v>
      </c>
    </row>
    <row r="28" spans="1:8" ht="15" customHeight="1">
      <c r="A28" s="12" t="s">
        <v>21</v>
      </c>
      <c r="B28" s="13" t="str">
        <f>VLOOKUP(A28,'Рейтинг (Раздел 6) '!$A$7:$B$91,2,FALSE)</f>
        <v>1-6</v>
      </c>
      <c r="C28" s="13" t="str">
        <f aca="true" t="shared" si="4" ref="C28:C37">RANK(D28,$D$27:$D$37)&amp;IF(COUNTIF($D$27:$D$37,D28)&gt;1,"-"&amp;RANK(D28,$D$27:$D$37)+COUNTIF($D$27:$D$37,D28)-1,"")</f>
        <v>1</v>
      </c>
      <c r="D28" s="14">
        <f t="shared" si="1"/>
        <v>100</v>
      </c>
      <c r="E28" s="14">
        <f t="shared" si="2"/>
        <v>12</v>
      </c>
      <c r="F28" s="14">
        <f t="shared" si="3"/>
        <v>12</v>
      </c>
      <c r="G28" s="15">
        <v>6</v>
      </c>
      <c r="H28" s="15">
        <v>6</v>
      </c>
    </row>
    <row r="29" spans="1:8" ht="15" customHeight="1">
      <c r="A29" s="12" t="s">
        <v>22</v>
      </c>
      <c r="B29" s="13" t="str">
        <f>VLOOKUP(A29,'Рейтинг (Раздел 6) '!$A$7:$B$91,2,FALSE)</f>
        <v>31-36</v>
      </c>
      <c r="C29" s="13" t="str">
        <f t="shared" si="4"/>
        <v>6</v>
      </c>
      <c r="D29" s="14">
        <f t="shared" si="1"/>
        <v>50</v>
      </c>
      <c r="E29" s="14">
        <f t="shared" si="2"/>
        <v>12</v>
      </c>
      <c r="F29" s="14">
        <f t="shared" si="3"/>
        <v>6</v>
      </c>
      <c r="G29" s="15">
        <v>3</v>
      </c>
      <c r="H29" s="15">
        <v>3</v>
      </c>
    </row>
    <row r="30" spans="1:8" ht="15" customHeight="1">
      <c r="A30" s="12" t="s">
        <v>23</v>
      </c>
      <c r="B30" s="13" t="str">
        <f>VLOOKUP(A30,'Рейтинг (Раздел 6) '!$A$7:$B$91,2,FALSE)</f>
        <v>28-30</v>
      </c>
      <c r="C30" s="13" t="str">
        <f t="shared" si="4"/>
        <v>5</v>
      </c>
      <c r="D30" s="14">
        <f t="shared" si="1"/>
        <v>58.333333333333336</v>
      </c>
      <c r="E30" s="14">
        <f t="shared" si="2"/>
        <v>12</v>
      </c>
      <c r="F30" s="14">
        <f t="shared" si="3"/>
        <v>7</v>
      </c>
      <c r="G30" s="15">
        <v>3</v>
      </c>
      <c r="H30" s="15">
        <v>4</v>
      </c>
    </row>
    <row r="31" spans="1:8" ht="15" customHeight="1">
      <c r="A31" s="12" t="s">
        <v>24</v>
      </c>
      <c r="B31" s="13" t="str">
        <f>VLOOKUP(A31,'Рейтинг (Раздел 6) '!$A$7:$B$91,2,FALSE)</f>
        <v>46-51</v>
      </c>
      <c r="C31" s="13" t="str">
        <f t="shared" si="4"/>
        <v>7</v>
      </c>
      <c r="D31" s="14">
        <f t="shared" si="1"/>
        <v>33.33333333333333</v>
      </c>
      <c r="E31" s="14">
        <f t="shared" si="2"/>
        <v>12</v>
      </c>
      <c r="F31" s="14">
        <f t="shared" si="3"/>
        <v>4</v>
      </c>
      <c r="G31" s="15">
        <v>0</v>
      </c>
      <c r="H31" s="15">
        <v>4</v>
      </c>
    </row>
    <row r="32" spans="1:8" ht="15" customHeight="1">
      <c r="A32" s="12" t="s">
        <v>25</v>
      </c>
      <c r="B32" s="13" t="str">
        <f>VLOOKUP(A32,'Рейтинг (Раздел 6) '!$A$7:$B$91,2,FALSE)</f>
        <v>58-66</v>
      </c>
      <c r="C32" s="13" t="str">
        <f t="shared" si="4"/>
        <v>9</v>
      </c>
      <c r="D32" s="14">
        <f t="shared" si="1"/>
        <v>8.333333333333332</v>
      </c>
      <c r="E32" s="14">
        <f t="shared" si="2"/>
        <v>12</v>
      </c>
      <c r="F32" s="14">
        <f t="shared" si="3"/>
        <v>1</v>
      </c>
      <c r="G32" s="15">
        <v>0</v>
      </c>
      <c r="H32" s="15">
        <v>1</v>
      </c>
    </row>
    <row r="33" spans="1:8" ht="15" customHeight="1">
      <c r="A33" s="12" t="s">
        <v>26</v>
      </c>
      <c r="B33" s="13" t="str">
        <f>VLOOKUP(A33,'Рейтинг (Раздел 6) '!$A$7:$B$91,2,FALSE)</f>
        <v>12-19</v>
      </c>
      <c r="C33" s="13" t="str">
        <f t="shared" si="4"/>
        <v>2-3</v>
      </c>
      <c r="D33" s="14">
        <f t="shared" si="1"/>
        <v>83.33333333333334</v>
      </c>
      <c r="E33" s="14">
        <f t="shared" si="2"/>
        <v>12</v>
      </c>
      <c r="F33" s="14">
        <f t="shared" si="3"/>
        <v>10</v>
      </c>
      <c r="G33" s="15">
        <v>4</v>
      </c>
      <c r="H33" s="15">
        <v>6</v>
      </c>
    </row>
    <row r="34" spans="1:8" ht="15" customHeight="1">
      <c r="A34" s="12" t="s">
        <v>27</v>
      </c>
      <c r="B34" s="13" t="str">
        <f>VLOOKUP(A34,'Рейтинг (Раздел 6) '!$A$7:$B$91,2,FALSE)</f>
        <v>12-19</v>
      </c>
      <c r="C34" s="13" t="str">
        <f t="shared" si="4"/>
        <v>2-3</v>
      </c>
      <c r="D34" s="14">
        <f t="shared" si="1"/>
        <v>83.33333333333334</v>
      </c>
      <c r="E34" s="14">
        <f t="shared" si="2"/>
        <v>12</v>
      </c>
      <c r="F34" s="14">
        <f t="shared" si="3"/>
        <v>10</v>
      </c>
      <c r="G34" s="15">
        <v>5</v>
      </c>
      <c r="H34" s="15">
        <v>5</v>
      </c>
    </row>
    <row r="35" spans="1:8" ht="15" customHeight="1">
      <c r="A35" s="12" t="s">
        <v>28</v>
      </c>
      <c r="B35" s="13" t="str">
        <f>VLOOKUP(A35,'Рейтинг (Раздел 6) '!$A$7:$B$91,2,FALSE)</f>
        <v>67-85</v>
      </c>
      <c r="C35" s="13" t="str">
        <f t="shared" si="4"/>
        <v>10-11</v>
      </c>
      <c r="D35" s="14">
        <f t="shared" si="1"/>
        <v>0</v>
      </c>
      <c r="E35" s="14">
        <f t="shared" si="2"/>
        <v>12</v>
      </c>
      <c r="F35" s="14">
        <f t="shared" si="3"/>
        <v>0</v>
      </c>
      <c r="G35" s="15">
        <v>0</v>
      </c>
      <c r="H35" s="15">
        <v>0</v>
      </c>
    </row>
    <row r="36" spans="1:8" ht="15" customHeight="1">
      <c r="A36" s="12" t="s">
        <v>29</v>
      </c>
      <c r="B36" s="13" t="str">
        <f>VLOOKUP(A36,'Рейтинг (Раздел 6) '!$A$7:$B$91,2,FALSE)</f>
        <v>26-27</v>
      </c>
      <c r="C36" s="13" t="str">
        <f t="shared" si="4"/>
        <v>4</v>
      </c>
      <c r="D36" s="14">
        <f t="shared" si="1"/>
        <v>66.66666666666666</v>
      </c>
      <c r="E36" s="14">
        <f t="shared" si="2"/>
        <v>12</v>
      </c>
      <c r="F36" s="14">
        <f t="shared" si="3"/>
        <v>8</v>
      </c>
      <c r="G36" s="15">
        <v>3</v>
      </c>
      <c r="H36" s="15">
        <v>5</v>
      </c>
    </row>
    <row r="37" spans="1:8" ht="15" customHeight="1">
      <c r="A37" s="12" t="s">
        <v>30</v>
      </c>
      <c r="B37" s="13" t="str">
        <f>VLOOKUP(A37,'Рейтинг (Раздел 6) '!$A$7:$B$91,2,FALSE)</f>
        <v>67-85</v>
      </c>
      <c r="C37" s="13" t="str">
        <f t="shared" si="4"/>
        <v>10-11</v>
      </c>
      <c r="D37" s="14">
        <f t="shared" si="1"/>
        <v>0</v>
      </c>
      <c r="E37" s="14">
        <f t="shared" si="2"/>
        <v>12</v>
      </c>
      <c r="F37" s="14">
        <f t="shared" si="3"/>
        <v>0</v>
      </c>
      <c r="G37" s="15">
        <v>0</v>
      </c>
      <c r="H37" s="15">
        <v>0</v>
      </c>
    </row>
    <row r="38" spans="1:8" ht="15" customHeight="1">
      <c r="A38" s="16" t="s">
        <v>31</v>
      </c>
      <c r="B38" s="19"/>
      <c r="C38" s="16"/>
      <c r="D38" s="20"/>
      <c r="E38" s="20"/>
      <c r="F38" s="20"/>
      <c r="G38" s="20"/>
      <c r="H38" s="21"/>
    </row>
    <row r="39" spans="1:8" ht="15" customHeight="1">
      <c r="A39" s="12" t="s">
        <v>32</v>
      </c>
      <c r="B39" s="13" t="str">
        <f>VLOOKUP(A39,'Рейтинг (Раздел 6) '!$A$7:$B$91,2,FALSE)</f>
        <v>20-25</v>
      </c>
      <c r="C39" s="13" t="str">
        <f>RANK(D39,$D$39:$D$46)&amp;IF(COUNTIF($D$39:$D$46,D39)&gt;1,"-"&amp;RANK(D39,$D$39:$D$46)+COUNTIF($D$39:$D$46,D39)-1,"")</f>
        <v>2-3</v>
      </c>
      <c r="D39" s="14">
        <f t="shared" si="1"/>
        <v>75</v>
      </c>
      <c r="E39" s="14">
        <f t="shared" si="2"/>
        <v>12</v>
      </c>
      <c r="F39" s="14">
        <f t="shared" si="3"/>
        <v>9</v>
      </c>
      <c r="G39" s="15">
        <v>3</v>
      </c>
      <c r="H39" s="15">
        <v>6</v>
      </c>
    </row>
    <row r="40" spans="1:8" ht="15" customHeight="1">
      <c r="A40" s="12" t="s">
        <v>33</v>
      </c>
      <c r="B40" s="13" t="str">
        <f>VLOOKUP(A40,'Рейтинг (Раздел 6) '!$A$7:$B$91,2,FALSE)</f>
        <v>20-25</v>
      </c>
      <c r="C40" s="13" t="str">
        <f aca="true" t="shared" si="5" ref="C40:C46">RANK(D40,$D$39:$D$46)&amp;IF(COUNTIF($D$39:$D$46,D40)&gt;1,"-"&amp;RANK(D40,$D$39:$D$46)+COUNTIF($D$39:$D$46,D40)-1,"")</f>
        <v>2-3</v>
      </c>
      <c r="D40" s="14">
        <f t="shared" si="1"/>
        <v>75</v>
      </c>
      <c r="E40" s="14">
        <f t="shared" si="2"/>
        <v>12</v>
      </c>
      <c r="F40" s="14">
        <f t="shared" si="3"/>
        <v>9</v>
      </c>
      <c r="G40" s="15">
        <v>5</v>
      </c>
      <c r="H40" s="15">
        <v>4</v>
      </c>
    </row>
    <row r="41" spans="1:8" ht="15" customHeight="1">
      <c r="A41" s="12" t="s">
        <v>99</v>
      </c>
      <c r="B41" s="13" t="str">
        <f>VLOOKUP(A41,'Рейтинг (Раздел 6) '!$A$7:$B$91,2,FALSE)</f>
        <v>67-85</v>
      </c>
      <c r="C41" s="13" t="str">
        <f t="shared" si="5"/>
        <v>7-8</v>
      </c>
      <c r="D41" s="14">
        <f t="shared" si="1"/>
        <v>0</v>
      </c>
      <c r="E41" s="14">
        <f>F6-H6</f>
        <v>6</v>
      </c>
      <c r="F41" s="14">
        <f>G41</f>
        <v>0</v>
      </c>
      <c r="G41" s="15">
        <v>0</v>
      </c>
      <c r="H41" s="15" t="s">
        <v>100</v>
      </c>
    </row>
    <row r="42" spans="1:8" ht="15" customHeight="1">
      <c r="A42" s="12" t="s">
        <v>34</v>
      </c>
      <c r="B42" s="13" t="str">
        <f>VLOOKUP(A42,'Рейтинг (Раздел 6) '!$A$7:$B$91,2,FALSE)</f>
        <v>1-6</v>
      </c>
      <c r="C42" s="13" t="str">
        <f t="shared" si="5"/>
        <v>1</v>
      </c>
      <c r="D42" s="14">
        <f t="shared" si="1"/>
        <v>100</v>
      </c>
      <c r="E42" s="14">
        <f t="shared" si="2"/>
        <v>12</v>
      </c>
      <c r="F42" s="14">
        <f t="shared" si="3"/>
        <v>12</v>
      </c>
      <c r="G42" s="15">
        <v>6</v>
      </c>
      <c r="H42" s="15">
        <v>6</v>
      </c>
    </row>
    <row r="43" spans="1:8" ht="15" customHeight="1">
      <c r="A43" s="12" t="s">
        <v>35</v>
      </c>
      <c r="B43" s="13" t="str">
        <f>VLOOKUP(A43,'Рейтинг (Раздел 6) '!$A$7:$B$91,2,FALSE)</f>
        <v>46-51</v>
      </c>
      <c r="C43" s="13" t="str">
        <f t="shared" si="5"/>
        <v>4-5</v>
      </c>
      <c r="D43" s="14">
        <f t="shared" si="1"/>
        <v>33.33333333333333</v>
      </c>
      <c r="E43" s="14">
        <f t="shared" si="2"/>
        <v>12</v>
      </c>
      <c r="F43" s="14">
        <f t="shared" si="3"/>
        <v>4</v>
      </c>
      <c r="G43" s="15">
        <v>1</v>
      </c>
      <c r="H43" s="15">
        <v>3</v>
      </c>
    </row>
    <row r="44" spans="1:8" ht="15" customHeight="1">
      <c r="A44" s="12" t="s">
        <v>36</v>
      </c>
      <c r="B44" s="13" t="str">
        <f>VLOOKUP(A44,'Рейтинг (Раздел 6) '!$A$7:$B$91,2,FALSE)</f>
        <v>57</v>
      </c>
      <c r="C44" s="13" t="str">
        <f t="shared" si="5"/>
        <v>6</v>
      </c>
      <c r="D44" s="14">
        <f t="shared" si="1"/>
        <v>16.666666666666664</v>
      </c>
      <c r="E44" s="14">
        <f t="shared" si="2"/>
        <v>12</v>
      </c>
      <c r="F44" s="14">
        <f t="shared" si="3"/>
        <v>2</v>
      </c>
      <c r="G44" s="15">
        <v>1</v>
      </c>
      <c r="H44" s="15">
        <v>1</v>
      </c>
    </row>
    <row r="45" spans="1:8" ht="15" customHeight="1">
      <c r="A45" s="12" t="s">
        <v>37</v>
      </c>
      <c r="B45" s="13" t="str">
        <f>VLOOKUP(A45,'Рейтинг (Раздел 6) '!$A$7:$B$91,2,FALSE)</f>
        <v>46-51</v>
      </c>
      <c r="C45" s="13" t="str">
        <f t="shared" si="5"/>
        <v>4-5</v>
      </c>
      <c r="D45" s="14">
        <f t="shared" si="1"/>
        <v>33.33333333333333</v>
      </c>
      <c r="E45" s="14">
        <f t="shared" si="2"/>
        <v>12</v>
      </c>
      <c r="F45" s="14">
        <f t="shared" si="3"/>
        <v>4</v>
      </c>
      <c r="G45" s="15">
        <v>1</v>
      </c>
      <c r="H45" s="15">
        <v>3</v>
      </c>
    </row>
    <row r="46" spans="1:8" ht="15" customHeight="1">
      <c r="A46" s="12" t="s">
        <v>101</v>
      </c>
      <c r="B46" s="13" t="str">
        <f>VLOOKUP(A46,'Рейтинг (Раздел 6) '!$A$7:$B$91,2,FALSE)</f>
        <v>67-85</v>
      </c>
      <c r="C46" s="13" t="str">
        <f t="shared" si="5"/>
        <v>7-8</v>
      </c>
      <c r="D46" s="14">
        <f t="shared" si="1"/>
        <v>0</v>
      </c>
      <c r="E46" s="14">
        <f>F6-H6</f>
        <v>6</v>
      </c>
      <c r="F46" s="14">
        <f>G46</f>
        <v>0</v>
      </c>
      <c r="G46" s="15">
        <v>0</v>
      </c>
      <c r="H46" s="15" t="s">
        <v>100</v>
      </c>
    </row>
    <row r="47" spans="1:8" ht="15" customHeight="1">
      <c r="A47" s="16" t="s">
        <v>38</v>
      </c>
      <c r="B47" s="19"/>
      <c r="C47" s="16"/>
      <c r="D47" s="20"/>
      <c r="E47" s="20"/>
      <c r="F47" s="20"/>
      <c r="G47" s="20"/>
      <c r="H47" s="21"/>
    </row>
    <row r="48" spans="1:8" ht="15" customHeight="1">
      <c r="A48" s="12" t="s">
        <v>39</v>
      </c>
      <c r="B48" s="13" t="str">
        <f>VLOOKUP(A48,'Рейтинг (Раздел 6) '!$A$7:$B$91,2,FALSE)</f>
        <v>67-85</v>
      </c>
      <c r="C48" s="13" t="str">
        <f>RANK(D48,$D$48:$D$54)&amp;IF(COUNTIF($D$48:$D$54,D48)&gt;1,"-"&amp;RANK(D48,$D$48:$D$54)+COUNTIF($D$48:$D$54,D48)-1,"")</f>
        <v>3-7</v>
      </c>
      <c r="D48" s="14">
        <f t="shared" si="1"/>
        <v>0</v>
      </c>
      <c r="E48" s="14">
        <f t="shared" si="2"/>
        <v>12</v>
      </c>
      <c r="F48" s="14">
        <f t="shared" si="3"/>
        <v>0</v>
      </c>
      <c r="G48" s="15">
        <v>0</v>
      </c>
      <c r="H48" s="15">
        <v>0</v>
      </c>
    </row>
    <row r="49" spans="1:8" ht="15" customHeight="1">
      <c r="A49" s="12" t="s">
        <v>40</v>
      </c>
      <c r="B49" s="13" t="str">
        <f>VLOOKUP(A49,'Рейтинг (Раздел 6) '!$A$7:$B$91,2,FALSE)</f>
        <v>67-85</v>
      </c>
      <c r="C49" s="13" t="str">
        <f aca="true" t="shared" si="6" ref="C49:C54">RANK(D49,$D$48:$D$54)&amp;IF(COUNTIF($D$48:$D$54,D49)&gt;1,"-"&amp;RANK(D49,$D$48:$D$54)+COUNTIF($D$48:$D$54,D49)-1,"")</f>
        <v>3-7</v>
      </c>
      <c r="D49" s="14">
        <f t="shared" si="1"/>
        <v>0</v>
      </c>
      <c r="E49" s="14">
        <f t="shared" si="2"/>
        <v>12</v>
      </c>
      <c r="F49" s="14">
        <f t="shared" si="3"/>
        <v>0</v>
      </c>
      <c r="G49" s="15">
        <v>0</v>
      </c>
      <c r="H49" s="15">
        <v>0</v>
      </c>
    </row>
    <row r="50" spans="1:8" ht="15" customHeight="1">
      <c r="A50" s="12" t="s">
        <v>41</v>
      </c>
      <c r="B50" s="13" t="str">
        <f>VLOOKUP(A50,'Рейтинг (Раздел 6) '!$A$7:$B$91,2,FALSE)</f>
        <v>52-56</v>
      </c>
      <c r="C50" s="13" t="str">
        <f t="shared" si="6"/>
        <v>2</v>
      </c>
      <c r="D50" s="14">
        <f t="shared" si="1"/>
        <v>25</v>
      </c>
      <c r="E50" s="14">
        <f t="shared" si="2"/>
        <v>12</v>
      </c>
      <c r="F50" s="14">
        <f t="shared" si="3"/>
        <v>3</v>
      </c>
      <c r="G50" s="15">
        <v>0</v>
      </c>
      <c r="H50" s="15">
        <v>3</v>
      </c>
    </row>
    <row r="51" spans="1:8" ht="15" customHeight="1">
      <c r="A51" s="12" t="s">
        <v>42</v>
      </c>
      <c r="B51" s="13" t="str">
        <f>VLOOKUP(A51,'Рейтинг (Раздел 6) '!$A$7:$B$91,2,FALSE)</f>
        <v>67-85</v>
      </c>
      <c r="C51" s="13" t="str">
        <f t="shared" si="6"/>
        <v>3-7</v>
      </c>
      <c r="D51" s="14">
        <f t="shared" si="1"/>
        <v>0</v>
      </c>
      <c r="E51" s="14">
        <f t="shared" si="2"/>
        <v>12</v>
      </c>
      <c r="F51" s="14">
        <f t="shared" si="3"/>
        <v>0</v>
      </c>
      <c r="G51" s="15">
        <v>0</v>
      </c>
      <c r="H51" s="15">
        <v>0</v>
      </c>
    </row>
    <row r="52" spans="1:8" ht="15" customHeight="1">
      <c r="A52" s="12" t="s">
        <v>91</v>
      </c>
      <c r="B52" s="13" t="str">
        <f>VLOOKUP(A52,'Рейтинг (Раздел 6) '!$A$7:$B$91,2,FALSE)</f>
        <v>67-85</v>
      </c>
      <c r="C52" s="13" t="str">
        <f t="shared" si="6"/>
        <v>3-7</v>
      </c>
      <c r="D52" s="14">
        <f t="shared" si="1"/>
        <v>0</v>
      </c>
      <c r="E52" s="14">
        <f t="shared" si="2"/>
        <v>12</v>
      </c>
      <c r="F52" s="14">
        <f t="shared" si="3"/>
        <v>0</v>
      </c>
      <c r="G52" s="15">
        <v>0</v>
      </c>
      <c r="H52" s="15">
        <v>0</v>
      </c>
    </row>
    <row r="53" spans="1:8" ht="15" customHeight="1">
      <c r="A53" s="12" t="s">
        <v>43</v>
      </c>
      <c r="B53" s="13" t="str">
        <f>VLOOKUP(A53,'Рейтинг (Раздел 6) '!$A$7:$B$91,2,FALSE)</f>
        <v>67-85</v>
      </c>
      <c r="C53" s="13" t="str">
        <f t="shared" si="6"/>
        <v>3-7</v>
      </c>
      <c r="D53" s="14">
        <f t="shared" si="1"/>
        <v>0</v>
      </c>
      <c r="E53" s="14">
        <f t="shared" si="2"/>
        <v>12</v>
      </c>
      <c r="F53" s="14">
        <f t="shared" si="3"/>
        <v>0</v>
      </c>
      <c r="G53" s="15">
        <v>0</v>
      </c>
      <c r="H53" s="15">
        <v>0</v>
      </c>
    </row>
    <row r="54" spans="1:8" ht="15" customHeight="1">
      <c r="A54" s="12" t="s">
        <v>44</v>
      </c>
      <c r="B54" s="13" t="str">
        <f>VLOOKUP(A54,'Рейтинг (Раздел 6) '!$A$7:$B$91,2,FALSE)</f>
        <v>28-30</v>
      </c>
      <c r="C54" s="13" t="str">
        <f t="shared" si="6"/>
        <v>1</v>
      </c>
      <c r="D54" s="14">
        <f t="shared" si="1"/>
        <v>58.333333333333336</v>
      </c>
      <c r="E54" s="14">
        <f t="shared" si="2"/>
        <v>12</v>
      </c>
      <c r="F54" s="14">
        <f t="shared" si="3"/>
        <v>7</v>
      </c>
      <c r="G54" s="15">
        <v>4</v>
      </c>
      <c r="H54" s="15">
        <v>3</v>
      </c>
    </row>
    <row r="55" spans="1:8" ht="15" customHeight="1">
      <c r="A55" s="16" t="s">
        <v>45</v>
      </c>
      <c r="B55" s="19"/>
      <c r="C55" s="22"/>
      <c r="D55" s="20"/>
      <c r="E55" s="20"/>
      <c r="F55" s="20"/>
      <c r="G55" s="20"/>
      <c r="H55" s="21"/>
    </row>
    <row r="56" spans="1:8" ht="15" customHeight="1">
      <c r="A56" s="12" t="s">
        <v>46</v>
      </c>
      <c r="B56" s="13" t="str">
        <f>VLOOKUP(A56,'Рейтинг (Раздел 6) '!$A$7:$B$91,2,FALSE)</f>
        <v>31-36</v>
      </c>
      <c r="C56" s="13" t="str">
        <f>RANK(D56,$D$56:$D$69)&amp;IF(COUNTIF($D$56:$D$69,D56)&gt;1,"-"&amp;RANK(D56,$D$56:$D$69)+COUNTIF($D$56:$D$69,D56)-1,"")</f>
        <v>8-9</v>
      </c>
      <c r="D56" s="14">
        <f t="shared" si="1"/>
        <v>50</v>
      </c>
      <c r="E56" s="14">
        <f t="shared" si="2"/>
        <v>12</v>
      </c>
      <c r="F56" s="14">
        <f t="shared" si="3"/>
        <v>6</v>
      </c>
      <c r="G56" s="15">
        <v>5</v>
      </c>
      <c r="H56" s="15">
        <v>1</v>
      </c>
    </row>
    <row r="57" spans="1:8" ht="15" customHeight="1">
      <c r="A57" s="12" t="s">
        <v>47</v>
      </c>
      <c r="B57" s="13" t="str">
        <f>VLOOKUP(A57,'Рейтинг (Раздел 6) '!$A$7:$B$91,2,FALSE)</f>
        <v>7-11</v>
      </c>
      <c r="C57" s="13" t="str">
        <f aca="true" t="shared" si="7" ref="C57:C69">RANK(D57,$D$56:$D$69)&amp;IF(COUNTIF($D$56:$D$69,D57)&gt;1,"-"&amp;RANK(D57,$D$56:$D$69)+COUNTIF($D$56:$D$69,D57)-1,"")</f>
        <v>3-4</v>
      </c>
      <c r="D57" s="14">
        <f t="shared" si="1"/>
        <v>91.66666666666666</v>
      </c>
      <c r="E57" s="14">
        <f t="shared" si="2"/>
        <v>12</v>
      </c>
      <c r="F57" s="14">
        <f t="shared" si="3"/>
        <v>11</v>
      </c>
      <c r="G57" s="15">
        <v>5</v>
      </c>
      <c r="H57" s="15">
        <v>6</v>
      </c>
    </row>
    <row r="58" spans="1:8" ht="15" customHeight="1">
      <c r="A58" s="12" t="s">
        <v>48</v>
      </c>
      <c r="B58" s="13" t="str">
        <f>VLOOKUP(A58,'Рейтинг (Раздел 6) '!$A$7:$B$91,2,FALSE)</f>
        <v>67-85</v>
      </c>
      <c r="C58" s="13" t="str">
        <f t="shared" si="7"/>
        <v>13-14</v>
      </c>
      <c r="D58" s="14">
        <f t="shared" si="1"/>
        <v>0</v>
      </c>
      <c r="E58" s="14">
        <f t="shared" si="2"/>
        <v>12</v>
      </c>
      <c r="F58" s="14">
        <f t="shared" si="3"/>
        <v>0</v>
      </c>
      <c r="G58" s="15">
        <v>0</v>
      </c>
      <c r="H58" s="15">
        <v>0</v>
      </c>
    </row>
    <row r="59" spans="1:8" ht="15" customHeight="1">
      <c r="A59" s="12" t="s">
        <v>49</v>
      </c>
      <c r="B59" s="13" t="str">
        <f>VLOOKUP(A59,'Рейтинг (Раздел 6) '!$A$7:$B$91,2,FALSE)</f>
        <v>67-85</v>
      </c>
      <c r="C59" s="13" t="str">
        <f t="shared" si="7"/>
        <v>13-14</v>
      </c>
      <c r="D59" s="14">
        <f t="shared" si="1"/>
        <v>0</v>
      </c>
      <c r="E59" s="14">
        <f t="shared" si="2"/>
        <v>12</v>
      </c>
      <c r="F59" s="14">
        <f t="shared" si="3"/>
        <v>0</v>
      </c>
      <c r="G59" s="15">
        <v>0</v>
      </c>
      <c r="H59" s="15">
        <v>0</v>
      </c>
    </row>
    <row r="60" spans="1:8" ht="15" customHeight="1">
      <c r="A60" s="12" t="s">
        <v>50</v>
      </c>
      <c r="B60" s="13" t="str">
        <f>VLOOKUP(A60,'Рейтинг (Раздел 6) '!$A$7:$B$91,2,FALSE)</f>
        <v>31-36</v>
      </c>
      <c r="C60" s="13" t="str">
        <f t="shared" si="7"/>
        <v>8-9</v>
      </c>
      <c r="D60" s="14">
        <f t="shared" si="1"/>
        <v>50</v>
      </c>
      <c r="E60" s="14">
        <f t="shared" si="2"/>
        <v>12</v>
      </c>
      <c r="F60" s="14">
        <f t="shared" si="3"/>
        <v>6</v>
      </c>
      <c r="G60" s="15">
        <v>0</v>
      </c>
      <c r="H60" s="15">
        <v>6</v>
      </c>
    </row>
    <row r="61" spans="1:8" ht="15" customHeight="1">
      <c r="A61" s="12" t="s">
        <v>51</v>
      </c>
      <c r="B61" s="13" t="str">
        <f>VLOOKUP(A61,'Рейтинг (Раздел 6) '!$A$7:$B$91,2,FALSE)</f>
        <v>1-6</v>
      </c>
      <c r="C61" s="13" t="str">
        <f t="shared" si="7"/>
        <v>1-2</v>
      </c>
      <c r="D61" s="14">
        <f t="shared" si="1"/>
        <v>100</v>
      </c>
      <c r="E61" s="14">
        <f t="shared" si="2"/>
        <v>12</v>
      </c>
      <c r="F61" s="14">
        <f t="shared" si="3"/>
        <v>12</v>
      </c>
      <c r="G61" s="15">
        <v>6</v>
      </c>
      <c r="H61" s="15">
        <v>6</v>
      </c>
    </row>
    <row r="62" spans="1:8" ht="15" customHeight="1">
      <c r="A62" s="12" t="s">
        <v>52</v>
      </c>
      <c r="B62" s="13" t="str">
        <f>VLOOKUP(A62,'Рейтинг (Раздел 6) '!$A$7:$B$91,2,FALSE)</f>
        <v>37-45</v>
      </c>
      <c r="C62" s="13" t="str">
        <f t="shared" si="7"/>
        <v>10-12</v>
      </c>
      <c r="D62" s="14">
        <f t="shared" si="1"/>
        <v>41.66666666666667</v>
      </c>
      <c r="E62" s="14">
        <f t="shared" si="2"/>
        <v>12</v>
      </c>
      <c r="F62" s="14">
        <f t="shared" si="3"/>
        <v>5</v>
      </c>
      <c r="G62" s="15">
        <v>0</v>
      </c>
      <c r="H62" s="15">
        <v>5</v>
      </c>
    </row>
    <row r="63" spans="1:8" ht="15" customHeight="1">
      <c r="A63" s="12" t="s">
        <v>53</v>
      </c>
      <c r="B63" s="13" t="str">
        <f>VLOOKUP(A63,'Рейтинг (Раздел 6) '!$A$7:$B$91,2,FALSE)</f>
        <v>20-25</v>
      </c>
      <c r="C63" s="13" t="str">
        <f t="shared" si="7"/>
        <v>6-7</v>
      </c>
      <c r="D63" s="14">
        <f t="shared" si="1"/>
        <v>75</v>
      </c>
      <c r="E63" s="14">
        <f t="shared" si="2"/>
        <v>12</v>
      </c>
      <c r="F63" s="14">
        <f t="shared" si="3"/>
        <v>9</v>
      </c>
      <c r="G63" s="15">
        <v>4</v>
      </c>
      <c r="H63" s="15">
        <v>5</v>
      </c>
    </row>
    <row r="64" spans="1:8" ht="15" customHeight="1">
      <c r="A64" s="12" t="s">
        <v>54</v>
      </c>
      <c r="B64" s="13" t="str">
        <f>VLOOKUP(A64,'Рейтинг (Раздел 6) '!$A$7:$B$91,2,FALSE)</f>
        <v>37-45</v>
      </c>
      <c r="C64" s="13" t="str">
        <f t="shared" si="7"/>
        <v>10-12</v>
      </c>
      <c r="D64" s="14">
        <f t="shared" si="1"/>
        <v>41.66666666666667</v>
      </c>
      <c r="E64" s="14">
        <f t="shared" si="2"/>
        <v>12</v>
      </c>
      <c r="F64" s="14">
        <f t="shared" si="3"/>
        <v>5</v>
      </c>
      <c r="G64" s="15">
        <v>0</v>
      </c>
      <c r="H64" s="15">
        <v>5</v>
      </c>
    </row>
    <row r="65" spans="1:8" ht="15" customHeight="1">
      <c r="A65" s="12" t="s">
        <v>55</v>
      </c>
      <c r="B65" s="13" t="str">
        <f>VLOOKUP(A65,'Рейтинг (Раздел 6) '!$A$7:$B$91,2,FALSE)</f>
        <v>1-6</v>
      </c>
      <c r="C65" s="13" t="str">
        <f t="shared" si="7"/>
        <v>1-2</v>
      </c>
      <c r="D65" s="14">
        <f t="shared" si="1"/>
        <v>100</v>
      </c>
      <c r="E65" s="14">
        <f t="shared" si="2"/>
        <v>12</v>
      </c>
      <c r="F65" s="14">
        <f t="shared" si="3"/>
        <v>12</v>
      </c>
      <c r="G65" s="15">
        <v>6</v>
      </c>
      <c r="H65" s="15">
        <v>6</v>
      </c>
    </row>
    <row r="66" spans="1:8" ht="15" customHeight="1">
      <c r="A66" s="12" t="s">
        <v>56</v>
      </c>
      <c r="B66" s="13" t="str">
        <f>VLOOKUP(A66,'Рейтинг (Раздел 6) '!$A$7:$B$91,2,FALSE)</f>
        <v>37-45</v>
      </c>
      <c r="C66" s="13" t="str">
        <f t="shared" si="7"/>
        <v>10-12</v>
      </c>
      <c r="D66" s="14">
        <f t="shared" si="1"/>
        <v>41.66666666666667</v>
      </c>
      <c r="E66" s="14">
        <f t="shared" si="2"/>
        <v>12</v>
      </c>
      <c r="F66" s="14">
        <f t="shared" si="3"/>
        <v>5</v>
      </c>
      <c r="G66" s="15">
        <v>1</v>
      </c>
      <c r="H66" s="15">
        <v>4</v>
      </c>
    </row>
    <row r="67" spans="1:8" ht="15" customHeight="1">
      <c r="A67" s="12" t="s">
        <v>57</v>
      </c>
      <c r="B67" s="13" t="str">
        <f>VLOOKUP(A67,'Рейтинг (Раздел 6) '!$A$7:$B$91,2,FALSE)</f>
        <v>12-19</v>
      </c>
      <c r="C67" s="13" t="str">
        <f t="shared" si="7"/>
        <v>5</v>
      </c>
      <c r="D67" s="14">
        <f t="shared" si="1"/>
        <v>83.33333333333334</v>
      </c>
      <c r="E67" s="14">
        <f t="shared" si="2"/>
        <v>12</v>
      </c>
      <c r="F67" s="14">
        <f t="shared" si="3"/>
        <v>10</v>
      </c>
      <c r="G67" s="15">
        <v>4</v>
      </c>
      <c r="H67" s="15">
        <v>6</v>
      </c>
    </row>
    <row r="68" spans="1:8" ht="15" customHeight="1">
      <c r="A68" s="12" t="s">
        <v>58</v>
      </c>
      <c r="B68" s="13" t="str">
        <f>VLOOKUP(A68,'Рейтинг (Раздел 6) '!$A$7:$B$91,2,FALSE)</f>
        <v>7-11</v>
      </c>
      <c r="C68" s="13" t="str">
        <f t="shared" si="7"/>
        <v>3-4</v>
      </c>
      <c r="D68" s="14">
        <f t="shared" si="1"/>
        <v>91.66666666666666</v>
      </c>
      <c r="E68" s="14">
        <f t="shared" si="2"/>
        <v>12</v>
      </c>
      <c r="F68" s="14">
        <f t="shared" si="3"/>
        <v>11</v>
      </c>
      <c r="G68" s="15">
        <v>6</v>
      </c>
      <c r="H68" s="15">
        <v>5</v>
      </c>
    </row>
    <row r="69" spans="1:8" ht="15" customHeight="1">
      <c r="A69" s="12" t="s">
        <v>59</v>
      </c>
      <c r="B69" s="13" t="str">
        <f>VLOOKUP(A69,'Рейтинг (Раздел 6) '!$A$7:$B$91,2,FALSE)</f>
        <v>20-25</v>
      </c>
      <c r="C69" s="13" t="str">
        <f t="shared" si="7"/>
        <v>6-7</v>
      </c>
      <c r="D69" s="14">
        <f t="shared" si="1"/>
        <v>75</v>
      </c>
      <c r="E69" s="14">
        <f t="shared" si="2"/>
        <v>12</v>
      </c>
      <c r="F69" s="14">
        <f t="shared" si="3"/>
        <v>9</v>
      </c>
      <c r="G69" s="15">
        <v>6</v>
      </c>
      <c r="H69" s="15">
        <v>3</v>
      </c>
    </row>
    <row r="70" spans="1:8" ht="15" customHeight="1">
      <c r="A70" s="16" t="s">
        <v>60</v>
      </c>
      <c r="B70" s="19"/>
      <c r="C70" s="22"/>
      <c r="D70" s="20"/>
      <c r="E70" s="20"/>
      <c r="F70" s="20"/>
      <c r="G70" s="20"/>
      <c r="H70" s="21"/>
    </row>
    <row r="71" spans="1:8" ht="15" customHeight="1">
      <c r="A71" s="12" t="s">
        <v>61</v>
      </c>
      <c r="B71" s="13" t="str">
        <f>VLOOKUP(A71,'Рейтинг (Раздел 6) '!$A$7:$B$91,2,FALSE)</f>
        <v>58-66</v>
      </c>
      <c r="C71" s="13" t="str">
        <f aca="true" t="shared" si="8" ref="C71:C76">RANK(D71,$D$71:$D$76)&amp;IF(COUNTIF($D$71:$D$76,D71)&gt;1,"-"&amp;RANK(D71,$D$71:$D$76)+COUNTIF($D$71:$D$76,D71)-1,"")</f>
        <v>4-5</v>
      </c>
      <c r="D71" s="14">
        <f t="shared" si="1"/>
        <v>8.333333333333332</v>
      </c>
      <c r="E71" s="14">
        <f t="shared" si="2"/>
        <v>12</v>
      </c>
      <c r="F71" s="14">
        <f t="shared" si="3"/>
        <v>1</v>
      </c>
      <c r="G71" s="15">
        <v>0</v>
      </c>
      <c r="H71" s="15">
        <v>1</v>
      </c>
    </row>
    <row r="72" spans="1:8" ht="15" customHeight="1">
      <c r="A72" s="12" t="s">
        <v>62</v>
      </c>
      <c r="B72" s="13" t="str">
        <f>VLOOKUP(A72,'Рейтинг (Раздел 6) '!$A$7:$B$91,2,FALSE)</f>
        <v>58-66</v>
      </c>
      <c r="C72" s="13" t="str">
        <f t="shared" si="8"/>
        <v>4-5</v>
      </c>
      <c r="D72" s="14">
        <f t="shared" si="1"/>
        <v>8.333333333333332</v>
      </c>
      <c r="E72" s="14">
        <f t="shared" si="2"/>
        <v>12</v>
      </c>
      <c r="F72" s="14">
        <f t="shared" si="3"/>
        <v>1</v>
      </c>
      <c r="G72" s="15">
        <v>0</v>
      </c>
      <c r="H72" s="15">
        <v>1</v>
      </c>
    </row>
    <row r="73" spans="1:8" ht="15" customHeight="1">
      <c r="A73" s="12" t="s">
        <v>63</v>
      </c>
      <c r="B73" s="13" t="str">
        <f>VLOOKUP(A73,'Рейтинг (Раздел 6) '!$A$7:$B$91,2,FALSE)</f>
        <v>37-45</v>
      </c>
      <c r="C73" s="13" t="str">
        <f t="shared" si="8"/>
        <v>3</v>
      </c>
      <c r="D73" s="14">
        <f aca="true" t="shared" si="9" ref="D73:D99">F73/E73*100</f>
        <v>41.66666666666667</v>
      </c>
      <c r="E73" s="14">
        <f aca="true" t="shared" si="10" ref="E73:E99">$F$6</f>
        <v>12</v>
      </c>
      <c r="F73" s="14">
        <f t="shared" si="3"/>
        <v>5</v>
      </c>
      <c r="G73" s="15">
        <v>3</v>
      </c>
      <c r="H73" s="15">
        <v>2</v>
      </c>
    </row>
    <row r="74" spans="1:8" ht="15" customHeight="1">
      <c r="A74" s="12" t="s">
        <v>64</v>
      </c>
      <c r="B74" s="13" t="str">
        <f>VLOOKUP(A74,'Рейтинг (Раздел 6) '!$A$7:$B$91,2,FALSE)</f>
        <v>67-85</v>
      </c>
      <c r="C74" s="13" t="str">
        <f t="shared" si="8"/>
        <v>6</v>
      </c>
      <c r="D74" s="14">
        <f t="shared" si="9"/>
        <v>0</v>
      </c>
      <c r="E74" s="14">
        <f t="shared" si="10"/>
        <v>12</v>
      </c>
      <c r="F74" s="14">
        <f t="shared" si="3"/>
        <v>0</v>
      </c>
      <c r="G74" s="15">
        <v>0</v>
      </c>
      <c r="H74" s="15">
        <v>0</v>
      </c>
    </row>
    <row r="75" spans="1:8" ht="15" customHeight="1">
      <c r="A75" s="12" t="s">
        <v>65</v>
      </c>
      <c r="B75" s="13" t="str">
        <f>VLOOKUP(A75,'Рейтинг (Раздел 6) '!$A$7:$B$91,2,FALSE)</f>
        <v>7-11</v>
      </c>
      <c r="C75" s="13" t="str">
        <f t="shared" si="8"/>
        <v>1</v>
      </c>
      <c r="D75" s="14">
        <f t="shared" si="9"/>
        <v>91.66666666666666</v>
      </c>
      <c r="E75" s="14">
        <f t="shared" si="10"/>
        <v>12</v>
      </c>
      <c r="F75" s="14">
        <f>G75+H75</f>
        <v>11</v>
      </c>
      <c r="G75" s="15">
        <v>6</v>
      </c>
      <c r="H75" s="15">
        <v>5</v>
      </c>
    </row>
    <row r="76" spans="1:8" ht="15" customHeight="1">
      <c r="A76" s="12" t="s">
        <v>66</v>
      </c>
      <c r="B76" s="13" t="str">
        <f>VLOOKUP(A76,'Рейтинг (Раздел 6) '!$A$7:$B$91,2,FALSE)</f>
        <v>12-19</v>
      </c>
      <c r="C76" s="13" t="str">
        <f t="shared" si="8"/>
        <v>2</v>
      </c>
      <c r="D76" s="14">
        <f t="shared" si="9"/>
        <v>83.33333333333334</v>
      </c>
      <c r="E76" s="14">
        <f t="shared" si="10"/>
        <v>12</v>
      </c>
      <c r="F76" s="14">
        <f>G76+H76</f>
        <v>10</v>
      </c>
      <c r="G76" s="15">
        <v>4</v>
      </c>
      <c r="H76" s="15">
        <v>6</v>
      </c>
    </row>
    <row r="77" spans="1:8" ht="15" customHeight="1">
      <c r="A77" s="16" t="s">
        <v>67</v>
      </c>
      <c r="B77" s="19"/>
      <c r="C77" s="22"/>
      <c r="D77" s="20"/>
      <c r="E77" s="20"/>
      <c r="F77" s="20"/>
      <c r="G77" s="20"/>
      <c r="H77" s="21"/>
    </row>
    <row r="78" spans="1:8" ht="15" customHeight="1">
      <c r="A78" s="12" t="s">
        <v>68</v>
      </c>
      <c r="B78" s="13" t="str">
        <f>VLOOKUP(A78,'Рейтинг (Раздел 6) '!$A$7:$B$91,2,FALSE)</f>
        <v>12-19</v>
      </c>
      <c r="C78" s="13" t="str">
        <f>RANK(D78,$D$78:$D$89)&amp;IF(COUNTIF($D$78:$D$89,D78)&gt;1,"-"&amp;RANK(D78,$D$78:$D$89)+COUNTIF($D$78:$D$89,D78)-1,"")</f>
        <v>2-4</v>
      </c>
      <c r="D78" s="14">
        <f t="shared" si="9"/>
        <v>83.33333333333334</v>
      </c>
      <c r="E78" s="14">
        <f t="shared" si="10"/>
        <v>12</v>
      </c>
      <c r="F78" s="14">
        <f aca="true" t="shared" si="11" ref="F78:F89">G78+H78</f>
        <v>10</v>
      </c>
      <c r="G78" s="15">
        <v>6</v>
      </c>
      <c r="H78" s="15">
        <v>4</v>
      </c>
    </row>
    <row r="79" spans="1:8" ht="15" customHeight="1">
      <c r="A79" s="12" t="s">
        <v>69</v>
      </c>
      <c r="B79" s="13" t="str">
        <f>VLOOKUP(A79,'Рейтинг (Раздел 6) '!$A$7:$B$91,2,FALSE)</f>
        <v>37-45</v>
      </c>
      <c r="C79" s="13" t="str">
        <f aca="true" t="shared" si="12" ref="C79:C89">RANK(D79,$D$78:$D$89)&amp;IF(COUNTIF($D$78:$D$89,D79)&gt;1,"-"&amp;RANK(D79,$D$78:$D$89)+COUNTIF($D$78:$D$89,D79)-1,"")</f>
        <v>8</v>
      </c>
      <c r="D79" s="14">
        <f t="shared" si="9"/>
        <v>41.66666666666667</v>
      </c>
      <c r="E79" s="14">
        <f t="shared" si="10"/>
        <v>12</v>
      </c>
      <c r="F79" s="14">
        <f t="shared" si="11"/>
        <v>5</v>
      </c>
      <c r="G79" s="15">
        <v>2</v>
      </c>
      <c r="H79" s="15">
        <v>3</v>
      </c>
    </row>
    <row r="80" spans="1:8" ht="15" customHeight="1">
      <c r="A80" s="12" t="s">
        <v>70</v>
      </c>
      <c r="B80" s="13" t="str">
        <f>VLOOKUP(A80,'Рейтинг (Раздел 6) '!$A$7:$B$91,2,FALSE)</f>
        <v>58-66</v>
      </c>
      <c r="C80" s="13" t="str">
        <f t="shared" si="12"/>
        <v>9-10</v>
      </c>
      <c r="D80" s="14">
        <f t="shared" si="9"/>
        <v>8.333333333333332</v>
      </c>
      <c r="E80" s="14">
        <f t="shared" si="10"/>
        <v>12</v>
      </c>
      <c r="F80" s="14">
        <f t="shared" si="11"/>
        <v>1</v>
      </c>
      <c r="G80" s="15">
        <v>0</v>
      </c>
      <c r="H80" s="15">
        <v>1</v>
      </c>
    </row>
    <row r="81" spans="1:8" ht="15" customHeight="1">
      <c r="A81" s="12" t="s">
        <v>71</v>
      </c>
      <c r="B81" s="13" t="str">
        <f>VLOOKUP(A81,'Рейтинг (Раздел 6) '!$A$7:$B$91,2,FALSE)</f>
        <v>67-85</v>
      </c>
      <c r="C81" s="13" t="str">
        <f t="shared" si="12"/>
        <v>11-12</v>
      </c>
      <c r="D81" s="14">
        <f t="shared" si="9"/>
        <v>0</v>
      </c>
      <c r="E81" s="14">
        <f t="shared" si="10"/>
        <v>12</v>
      </c>
      <c r="F81" s="14">
        <f t="shared" si="11"/>
        <v>0</v>
      </c>
      <c r="G81" s="15">
        <v>0</v>
      </c>
      <c r="H81" s="15">
        <v>0</v>
      </c>
    </row>
    <row r="82" spans="1:8" ht="15" customHeight="1">
      <c r="A82" s="12" t="s">
        <v>72</v>
      </c>
      <c r="B82" s="13" t="str">
        <f>VLOOKUP(A82,'Рейтинг (Раздел 6) '!$A$7:$B$91,2,FALSE)</f>
        <v>7-11</v>
      </c>
      <c r="C82" s="13" t="str">
        <f t="shared" si="12"/>
        <v>1</v>
      </c>
      <c r="D82" s="14">
        <f t="shared" si="9"/>
        <v>91.66666666666666</v>
      </c>
      <c r="E82" s="14">
        <f t="shared" si="10"/>
        <v>12</v>
      </c>
      <c r="F82" s="14">
        <f t="shared" si="11"/>
        <v>11</v>
      </c>
      <c r="G82" s="15">
        <v>5</v>
      </c>
      <c r="H82" s="15">
        <v>6</v>
      </c>
    </row>
    <row r="83" spans="1:8" ht="15" customHeight="1">
      <c r="A83" s="12" t="s">
        <v>73</v>
      </c>
      <c r="B83" s="13" t="str">
        <f>VLOOKUP(A83,'Рейтинг (Раздел 6) '!$A$7:$B$91,2,FALSE)</f>
        <v>67-85</v>
      </c>
      <c r="C83" s="13" t="str">
        <f t="shared" si="12"/>
        <v>11-12</v>
      </c>
      <c r="D83" s="14">
        <f t="shared" si="9"/>
        <v>0</v>
      </c>
      <c r="E83" s="14">
        <f t="shared" si="10"/>
        <v>12</v>
      </c>
      <c r="F83" s="14">
        <f t="shared" si="11"/>
        <v>0</v>
      </c>
      <c r="G83" s="15">
        <v>0</v>
      </c>
      <c r="H83" s="15">
        <v>0</v>
      </c>
    </row>
    <row r="84" spans="1:8" ht="15" customHeight="1">
      <c r="A84" s="12" t="s">
        <v>74</v>
      </c>
      <c r="B84" s="13" t="str">
        <f>VLOOKUP(A84,'Рейтинг (Раздел 6) '!$A$7:$B$91,2,FALSE)</f>
        <v>12-19</v>
      </c>
      <c r="C84" s="13" t="str">
        <f t="shared" si="12"/>
        <v>2-4</v>
      </c>
      <c r="D84" s="14">
        <f t="shared" si="9"/>
        <v>83.33333333333334</v>
      </c>
      <c r="E84" s="14">
        <f t="shared" si="10"/>
        <v>12</v>
      </c>
      <c r="F84" s="14">
        <f t="shared" si="11"/>
        <v>10</v>
      </c>
      <c r="G84" s="15">
        <v>4</v>
      </c>
      <c r="H84" s="15">
        <v>6</v>
      </c>
    </row>
    <row r="85" spans="1:8" ht="15" customHeight="1">
      <c r="A85" s="12" t="s">
        <v>75</v>
      </c>
      <c r="B85" s="13" t="str">
        <f>VLOOKUP(A85,'Рейтинг (Раздел 6) '!$A$7:$B$91,2,FALSE)</f>
        <v>20-25</v>
      </c>
      <c r="C85" s="13" t="str">
        <f t="shared" si="12"/>
        <v>5</v>
      </c>
      <c r="D85" s="14">
        <f t="shared" si="9"/>
        <v>75</v>
      </c>
      <c r="E85" s="14">
        <f t="shared" si="10"/>
        <v>12</v>
      </c>
      <c r="F85" s="14">
        <f t="shared" si="11"/>
        <v>9</v>
      </c>
      <c r="G85" s="15">
        <v>4</v>
      </c>
      <c r="H85" s="15">
        <v>5</v>
      </c>
    </row>
    <row r="86" spans="1:8" ht="15" customHeight="1">
      <c r="A86" s="12" t="s">
        <v>76</v>
      </c>
      <c r="B86" s="13" t="str">
        <f>VLOOKUP(A86,'Рейтинг (Раздел 6) '!$A$7:$B$91,2,FALSE)</f>
        <v>58-66</v>
      </c>
      <c r="C86" s="13" t="str">
        <f t="shared" si="12"/>
        <v>9-10</v>
      </c>
      <c r="D86" s="14">
        <f t="shared" si="9"/>
        <v>8.333333333333332</v>
      </c>
      <c r="E86" s="14">
        <f t="shared" si="10"/>
        <v>12</v>
      </c>
      <c r="F86" s="14">
        <f t="shared" si="11"/>
        <v>1</v>
      </c>
      <c r="G86" s="15">
        <v>0</v>
      </c>
      <c r="H86" s="15">
        <v>1</v>
      </c>
    </row>
    <row r="87" spans="1:8" ht="15" customHeight="1">
      <c r="A87" s="12" t="s">
        <v>77</v>
      </c>
      <c r="B87" s="13" t="str">
        <f>VLOOKUP(A87,'Рейтинг (Раздел 6) '!$A$7:$B$91,2,FALSE)</f>
        <v>31-36</v>
      </c>
      <c r="C87" s="13" t="str">
        <f t="shared" si="12"/>
        <v>6-7</v>
      </c>
      <c r="D87" s="14">
        <f t="shared" si="9"/>
        <v>50</v>
      </c>
      <c r="E87" s="14">
        <f t="shared" si="10"/>
        <v>12</v>
      </c>
      <c r="F87" s="14">
        <f t="shared" si="11"/>
        <v>6</v>
      </c>
      <c r="G87" s="15">
        <v>0</v>
      </c>
      <c r="H87" s="15">
        <v>6</v>
      </c>
    </row>
    <row r="88" spans="1:8" ht="15" customHeight="1">
      <c r="A88" s="12" t="s">
        <v>78</v>
      </c>
      <c r="B88" s="13" t="str">
        <f>VLOOKUP(A88,'Рейтинг (Раздел 6) '!$A$7:$B$91,2,FALSE)</f>
        <v>12-19</v>
      </c>
      <c r="C88" s="13" t="str">
        <f t="shared" si="12"/>
        <v>2-4</v>
      </c>
      <c r="D88" s="14">
        <f t="shared" si="9"/>
        <v>83.33333333333334</v>
      </c>
      <c r="E88" s="14">
        <f t="shared" si="10"/>
        <v>12</v>
      </c>
      <c r="F88" s="14">
        <f t="shared" si="11"/>
        <v>10</v>
      </c>
      <c r="G88" s="15">
        <v>4</v>
      </c>
      <c r="H88" s="15">
        <v>6</v>
      </c>
    </row>
    <row r="89" spans="1:8" ht="15" customHeight="1">
      <c r="A89" s="12" t="s">
        <v>79</v>
      </c>
      <c r="B89" s="13" t="str">
        <f>VLOOKUP(A89,'Рейтинг (Раздел 6) '!$A$7:$B$91,2,FALSE)</f>
        <v>31-36</v>
      </c>
      <c r="C89" s="13" t="str">
        <f t="shared" si="12"/>
        <v>6-7</v>
      </c>
      <c r="D89" s="14">
        <f t="shared" si="9"/>
        <v>50</v>
      </c>
      <c r="E89" s="14">
        <f t="shared" si="10"/>
        <v>12</v>
      </c>
      <c r="F89" s="14">
        <f t="shared" si="11"/>
        <v>6</v>
      </c>
      <c r="G89" s="15">
        <v>4</v>
      </c>
      <c r="H89" s="15">
        <v>2</v>
      </c>
    </row>
    <row r="90" spans="1:8" ht="15" customHeight="1">
      <c r="A90" s="16" t="s">
        <v>80</v>
      </c>
      <c r="B90" s="19"/>
      <c r="C90" s="22"/>
      <c r="D90" s="20"/>
      <c r="E90" s="20"/>
      <c r="F90" s="20"/>
      <c r="G90" s="20"/>
      <c r="H90" s="21"/>
    </row>
    <row r="91" spans="1:8" ht="15" customHeight="1">
      <c r="A91" s="12" t="s">
        <v>81</v>
      </c>
      <c r="B91" s="13" t="str">
        <f>VLOOKUP(A91,'Рейтинг (Раздел 6) '!$A$7:$B$91,2,FALSE)</f>
        <v>58-66</v>
      </c>
      <c r="C91" s="13" t="str">
        <f>RANK(D91,$D$91:$D$99)&amp;IF(COUNTIF($D$91:$D$99,D91)&gt;1,"-"&amp;RANK(D91,$D$91:$D$99)+COUNTIF($D$91:$D$99,D91)-1,"")</f>
        <v>8</v>
      </c>
      <c r="D91" s="14">
        <f t="shared" si="9"/>
        <v>8.333333333333332</v>
      </c>
      <c r="E91" s="14">
        <f t="shared" si="10"/>
        <v>12</v>
      </c>
      <c r="F91" s="14">
        <f aca="true" t="shared" si="13" ref="F91:F99">G91+H91</f>
        <v>1</v>
      </c>
      <c r="G91" s="15">
        <v>0</v>
      </c>
      <c r="H91" s="15">
        <v>1</v>
      </c>
    </row>
    <row r="92" spans="1:8" ht="15" customHeight="1">
      <c r="A92" s="12" t="s">
        <v>82</v>
      </c>
      <c r="B92" s="13" t="str">
        <f>VLOOKUP(A92,'Рейтинг (Раздел 6) '!$A$7:$B$91,2,FALSE)</f>
        <v>46-51</v>
      </c>
      <c r="C92" s="13" t="str">
        <f aca="true" t="shared" si="14" ref="C92:C99">RANK(D92,$D$91:$D$99)&amp;IF(COUNTIF($D$91:$D$99,D92)&gt;1,"-"&amp;RANK(D92,$D$91:$D$99)+COUNTIF($D$91:$D$99,D92)-1,"")</f>
        <v>5-6</v>
      </c>
      <c r="D92" s="14">
        <f t="shared" si="9"/>
        <v>33.33333333333333</v>
      </c>
      <c r="E92" s="14">
        <f t="shared" si="10"/>
        <v>12</v>
      </c>
      <c r="F92" s="14">
        <f t="shared" si="13"/>
        <v>4</v>
      </c>
      <c r="G92" s="15">
        <v>4</v>
      </c>
      <c r="H92" s="15">
        <v>0</v>
      </c>
    </row>
    <row r="93" spans="1:8" ht="15" customHeight="1">
      <c r="A93" s="12" t="s">
        <v>83</v>
      </c>
      <c r="B93" s="13" t="str">
        <f>VLOOKUP(A93,'Рейтинг (Раздел 6) '!$A$7:$B$91,2,FALSE)</f>
        <v>46-51</v>
      </c>
      <c r="C93" s="13" t="str">
        <f t="shared" si="14"/>
        <v>5-6</v>
      </c>
      <c r="D93" s="14">
        <f t="shared" si="9"/>
        <v>33.33333333333333</v>
      </c>
      <c r="E93" s="14">
        <f t="shared" si="10"/>
        <v>12</v>
      </c>
      <c r="F93" s="14">
        <f t="shared" si="13"/>
        <v>4</v>
      </c>
      <c r="G93" s="15">
        <v>1</v>
      </c>
      <c r="H93" s="15">
        <v>3</v>
      </c>
    </row>
    <row r="94" spans="1:8" ht="15" customHeight="1">
      <c r="A94" s="12" t="s">
        <v>84</v>
      </c>
      <c r="B94" s="13" t="str">
        <f>VLOOKUP(A94,'Рейтинг (Раздел 6) '!$A$7:$B$91,2,FALSE)</f>
        <v>52-56</v>
      </c>
      <c r="C94" s="13" t="str">
        <f t="shared" si="14"/>
        <v>7</v>
      </c>
      <c r="D94" s="14">
        <f t="shared" si="9"/>
        <v>25</v>
      </c>
      <c r="E94" s="14">
        <f t="shared" si="10"/>
        <v>12</v>
      </c>
      <c r="F94" s="14">
        <f t="shared" si="13"/>
        <v>3</v>
      </c>
      <c r="G94" s="15">
        <v>1</v>
      </c>
      <c r="H94" s="15">
        <v>2</v>
      </c>
    </row>
    <row r="95" spans="1:8" ht="15" customHeight="1">
      <c r="A95" s="12" t="s">
        <v>85</v>
      </c>
      <c r="B95" s="13" t="str">
        <f>VLOOKUP(A95,'Рейтинг (Раздел 6) '!$A$7:$B$91,2,FALSE)</f>
        <v>7-11</v>
      </c>
      <c r="C95" s="13" t="str">
        <f t="shared" si="14"/>
        <v>1</v>
      </c>
      <c r="D95" s="14">
        <f t="shared" si="9"/>
        <v>91.66666666666666</v>
      </c>
      <c r="E95" s="14">
        <f t="shared" si="10"/>
        <v>12</v>
      </c>
      <c r="F95" s="14">
        <f t="shared" si="13"/>
        <v>11</v>
      </c>
      <c r="G95" s="15">
        <v>5</v>
      </c>
      <c r="H95" s="15">
        <v>6</v>
      </c>
    </row>
    <row r="96" spans="1:8" ht="15" customHeight="1">
      <c r="A96" s="12" t="s">
        <v>86</v>
      </c>
      <c r="B96" s="13" t="str">
        <f>VLOOKUP(A96,'Рейтинг (Раздел 6) '!$A$7:$B$91,2,FALSE)</f>
        <v>12-19</v>
      </c>
      <c r="C96" s="13" t="str">
        <f t="shared" si="14"/>
        <v>2</v>
      </c>
      <c r="D96" s="14">
        <f t="shared" si="9"/>
        <v>83.33333333333334</v>
      </c>
      <c r="E96" s="14">
        <f t="shared" si="10"/>
        <v>12</v>
      </c>
      <c r="F96" s="14">
        <f t="shared" si="13"/>
        <v>10</v>
      </c>
      <c r="G96" s="15">
        <v>4</v>
      </c>
      <c r="H96" s="15">
        <v>6</v>
      </c>
    </row>
    <row r="97" spans="1:8" ht="15" customHeight="1">
      <c r="A97" s="12" t="s">
        <v>87</v>
      </c>
      <c r="B97" s="13" t="str">
        <f>VLOOKUP(A97,'Рейтинг (Раздел 6) '!$A$7:$B$91,2,FALSE)</f>
        <v>37-45</v>
      </c>
      <c r="C97" s="13" t="str">
        <f t="shared" si="14"/>
        <v>4</v>
      </c>
      <c r="D97" s="14">
        <f t="shared" si="9"/>
        <v>41.66666666666667</v>
      </c>
      <c r="E97" s="14">
        <f t="shared" si="10"/>
        <v>12</v>
      </c>
      <c r="F97" s="14">
        <f t="shared" si="13"/>
        <v>5</v>
      </c>
      <c r="G97" s="15">
        <v>1</v>
      </c>
      <c r="H97" s="15">
        <v>4</v>
      </c>
    </row>
    <row r="98" spans="1:8" ht="15" customHeight="1">
      <c r="A98" s="12" t="s">
        <v>88</v>
      </c>
      <c r="B98" s="13" t="str">
        <f>VLOOKUP(A98,'Рейтинг (Раздел 6) '!$A$7:$B$91,2,FALSE)</f>
        <v>31-36</v>
      </c>
      <c r="C98" s="13" t="str">
        <f t="shared" si="14"/>
        <v>3</v>
      </c>
      <c r="D98" s="14">
        <f t="shared" si="9"/>
        <v>50</v>
      </c>
      <c r="E98" s="14">
        <f t="shared" si="10"/>
        <v>12</v>
      </c>
      <c r="F98" s="14">
        <f t="shared" si="13"/>
        <v>6</v>
      </c>
      <c r="G98" s="15">
        <v>0</v>
      </c>
      <c r="H98" s="15">
        <v>6</v>
      </c>
    </row>
    <row r="99" spans="1:8" ht="15" customHeight="1">
      <c r="A99" s="12" t="s">
        <v>89</v>
      </c>
      <c r="B99" s="13" t="str">
        <f>VLOOKUP(A99,'Рейтинг (Раздел 6) '!$A$7:$B$91,2,FALSE)</f>
        <v>67-85</v>
      </c>
      <c r="C99" s="13" t="str">
        <f t="shared" si="14"/>
        <v>9</v>
      </c>
      <c r="D99" s="14">
        <f t="shared" si="9"/>
        <v>0</v>
      </c>
      <c r="E99" s="14">
        <f t="shared" si="10"/>
        <v>12</v>
      </c>
      <c r="F99" s="14">
        <f t="shared" si="13"/>
        <v>0</v>
      </c>
      <c r="G99" s="15">
        <v>0</v>
      </c>
      <c r="H99" s="15">
        <v>0</v>
      </c>
    </row>
    <row r="100" spans="1:8" ht="27.75" customHeight="1">
      <c r="A100" s="23" t="s">
        <v>111</v>
      </c>
      <c r="B100" s="23"/>
      <c r="C100" s="23"/>
      <c r="D100" s="23"/>
      <c r="E100" s="23"/>
      <c r="F100" s="23"/>
      <c r="G100" s="23"/>
      <c r="H100" s="23"/>
    </row>
  </sheetData>
  <sheetProtection/>
  <mergeCells count="10">
    <mergeCell ref="E3:E4"/>
    <mergeCell ref="F3:F4"/>
    <mergeCell ref="A1:H1"/>
    <mergeCell ref="B2:H2"/>
    <mergeCell ref="A100:H100"/>
    <mergeCell ref="G3:H3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&amp;C&amp;A&amp;R&amp;N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Жаглина Татьяна Юрьевна</cp:lastModifiedBy>
  <cp:lastPrinted>2016-06-22T13:11:19Z</cp:lastPrinted>
  <dcterms:created xsi:type="dcterms:W3CDTF">2014-03-12T05:40:39Z</dcterms:created>
  <dcterms:modified xsi:type="dcterms:W3CDTF">2016-08-09T08:02:02Z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