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imofeeva\Documents\01_Проекты\2014_02 Рейтинг открытости бюджетных данных\2015\4 этап\05_Для публикации\"/>
    </mc:Choice>
  </mc:AlternateContent>
  <bookViews>
    <workbookView xWindow="0" yWindow="120" windowWidth="20730" windowHeight="11640"/>
  </bookViews>
  <sheets>
    <sheet name=" Рейтинг (раздел 15)" sheetId="64" r:id="rId1"/>
    <sheet name=" Оценка (раздел 15)" sheetId="12" r:id="rId2"/>
    <sheet name="Методика  (раздел 15)" sheetId="31" r:id="rId3"/>
    <sheet name="15.1" sheetId="60" r:id="rId4"/>
    <sheet name="15.2" sheetId="54" r:id="rId5"/>
    <sheet name="15.3" sheetId="55" r:id="rId6"/>
    <sheet name="15.4" sheetId="56" r:id="rId7"/>
    <sheet name="15.5" sheetId="57" r:id="rId8"/>
  </sheets>
  <definedNames>
    <definedName name="_xlnm._FilterDatabase" localSheetId="3" hidden="1">'15.1'!$A$10:$O$103</definedName>
    <definedName name="_xlnm._FilterDatabase" localSheetId="4" hidden="1">'15.2'!$A$11:$K$11</definedName>
    <definedName name="_xlnm._FilterDatabase" localSheetId="5" hidden="1">'15.3'!$A$11:$H$11</definedName>
    <definedName name="_xlnm._FilterDatabase" localSheetId="6" hidden="1">'15.4'!$A$8:$M$8</definedName>
    <definedName name="_xlnm._FilterDatabase" localSheetId="7" hidden="1">'15.5'!$A$11:$L$11</definedName>
    <definedName name="_xlnm.Print_Titles" localSheetId="1">' Оценка (раздел 15)'!$A:$A,' Оценка (раздел 15)'!$3:$4</definedName>
    <definedName name="_xlnm.Print_Titles" localSheetId="0">' Рейтинг (раздел 15)'!$A:$A,' Рейтинг (раздел 15)'!$3:$4</definedName>
    <definedName name="_xlnm.Print_Titles" localSheetId="3">'15.1'!$5:$9</definedName>
    <definedName name="_xlnm.Print_Titles" localSheetId="4">'15.2'!$5:$10</definedName>
    <definedName name="_xlnm.Print_Titles" localSheetId="5">'15.3'!$5:$10</definedName>
    <definedName name="_xlnm.Print_Titles" localSheetId="6">'15.4'!$5:$7</definedName>
    <definedName name="_xlnm.Print_Titles" localSheetId="7">'15.5'!$8:$10</definedName>
    <definedName name="_xlnm.Print_Area" localSheetId="1">' Оценка (раздел 15)'!$A$1:$I$99</definedName>
    <definedName name="_xlnm.Print_Area" localSheetId="0">' Рейтинг (раздел 15)'!$A$1:$H$90</definedName>
    <definedName name="_xlnm.Print_Area" localSheetId="3">'15.1'!$A$1:$O$104</definedName>
    <definedName name="_xlnm.Print_Area" localSheetId="4">'15.2'!$A$1:$K$104</definedName>
    <definedName name="_xlnm.Print_Area" localSheetId="5">'15.3'!$A$1:$H$104</definedName>
    <definedName name="_xlnm.Print_Area" localSheetId="6">'15.4'!$A$1:$M$101</definedName>
    <definedName name="_xlnm.Print_Area" localSheetId="7">'15.5'!$A$1:$L$104</definedName>
  </definedNames>
  <calcPr calcId="152511" refMode="R1C1"/>
</workbook>
</file>

<file path=xl/calcChain.xml><?xml version="1.0" encoding="utf-8"?>
<calcChain xmlns="http://schemas.openxmlformats.org/spreadsheetml/2006/main">
  <c r="C5" i="64" l="1"/>
  <c r="D5" i="12"/>
  <c r="H90" i="64" l="1"/>
  <c r="G90" i="64"/>
  <c r="F90" i="64"/>
  <c r="E90" i="64"/>
  <c r="D90" i="64"/>
  <c r="H54" i="64"/>
  <c r="G54" i="64"/>
  <c r="F54" i="64"/>
  <c r="E54" i="64"/>
  <c r="D54" i="64"/>
  <c r="H89" i="64"/>
  <c r="G89" i="64"/>
  <c r="F89" i="64"/>
  <c r="E89" i="64"/>
  <c r="D89" i="64"/>
  <c r="H53" i="64"/>
  <c r="G53" i="64"/>
  <c r="F53" i="64"/>
  <c r="E53" i="64"/>
  <c r="D53" i="64"/>
  <c r="H52" i="64"/>
  <c r="G52" i="64"/>
  <c r="F52" i="64"/>
  <c r="E52" i="64"/>
  <c r="D52" i="64"/>
  <c r="H88" i="64"/>
  <c r="G88" i="64"/>
  <c r="F88" i="64"/>
  <c r="E88" i="64"/>
  <c r="D88" i="64"/>
  <c r="H71" i="64"/>
  <c r="G71" i="64"/>
  <c r="F71" i="64"/>
  <c r="E71" i="64"/>
  <c r="D71" i="64"/>
  <c r="H70" i="64"/>
  <c r="G70" i="64"/>
  <c r="F70" i="64"/>
  <c r="E70" i="64"/>
  <c r="D70" i="64"/>
  <c r="H69" i="64"/>
  <c r="G69" i="64"/>
  <c r="F69" i="64"/>
  <c r="E69" i="64"/>
  <c r="D69" i="64"/>
  <c r="H68" i="64"/>
  <c r="G68" i="64"/>
  <c r="F68" i="64"/>
  <c r="E68" i="64"/>
  <c r="D68" i="64"/>
  <c r="H57" i="64"/>
  <c r="G57" i="64"/>
  <c r="F57" i="64"/>
  <c r="E57" i="64"/>
  <c r="D57" i="64"/>
  <c r="H67" i="64"/>
  <c r="G67" i="64"/>
  <c r="F67" i="64"/>
  <c r="E67" i="64"/>
  <c r="D67" i="64"/>
  <c r="H15" i="64"/>
  <c r="G15" i="64"/>
  <c r="F15" i="64"/>
  <c r="E15" i="64"/>
  <c r="D15" i="64"/>
  <c r="H51" i="64"/>
  <c r="G51" i="64"/>
  <c r="F51" i="64"/>
  <c r="E51" i="64"/>
  <c r="D51" i="64"/>
  <c r="H66" i="64"/>
  <c r="G66" i="64"/>
  <c r="F66" i="64"/>
  <c r="E66" i="64"/>
  <c r="D66" i="64"/>
  <c r="H7" i="64"/>
  <c r="G7" i="64"/>
  <c r="F7" i="64"/>
  <c r="E7" i="64"/>
  <c r="D7" i="64"/>
  <c r="H10" i="64"/>
  <c r="G10" i="64"/>
  <c r="F10" i="64"/>
  <c r="E10" i="64"/>
  <c r="D10" i="64"/>
  <c r="H87" i="64"/>
  <c r="G87" i="64"/>
  <c r="F87" i="64"/>
  <c r="E87" i="64"/>
  <c r="D87" i="64"/>
  <c r="H33" i="64"/>
  <c r="G33" i="64"/>
  <c r="F33" i="64"/>
  <c r="E33" i="64"/>
  <c r="D33" i="64"/>
  <c r="H56" i="64"/>
  <c r="G56" i="64"/>
  <c r="F56" i="64"/>
  <c r="E56" i="64"/>
  <c r="D56" i="64"/>
  <c r="H74" i="64"/>
  <c r="G74" i="64"/>
  <c r="F74" i="64"/>
  <c r="E74" i="64"/>
  <c r="D74" i="64"/>
  <c r="H73" i="64"/>
  <c r="G73" i="64"/>
  <c r="F73" i="64"/>
  <c r="E73" i="64"/>
  <c r="D73" i="64"/>
  <c r="H14" i="64"/>
  <c r="G14" i="64"/>
  <c r="F14" i="64"/>
  <c r="E14" i="64"/>
  <c r="D14" i="64"/>
  <c r="H86" i="64"/>
  <c r="G86" i="64"/>
  <c r="F86" i="64"/>
  <c r="E86" i="64"/>
  <c r="D86" i="64"/>
  <c r="H65" i="64"/>
  <c r="G65" i="64"/>
  <c r="F65" i="64"/>
  <c r="E65" i="64"/>
  <c r="D65" i="64"/>
  <c r="H32" i="64"/>
  <c r="G32" i="64"/>
  <c r="F32" i="64"/>
  <c r="E32" i="64"/>
  <c r="D32" i="64"/>
  <c r="H85" i="64"/>
  <c r="G85" i="64"/>
  <c r="F85" i="64"/>
  <c r="E85" i="64"/>
  <c r="D85" i="64"/>
  <c r="H64" i="64"/>
  <c r="G64" i="64"/>
  <c r="F64" i="64"/>
  <c r="E64" i="64"/>
  <c r="D64" i="64"/>
  <c r="H50" i="64"/>
  <c r="G50" i="64"/>
  <c r="F50" i="64"/>
  <c r="E50" i="64"/>
  <c r="D50" i="64"/>
  <c r="H18" i="64"/>
  <c r="G18" i="64"/>
  <c r="F18" i="64"/>
  <c r="E18" i="64"/>
  <c r="D18" i="64"/>
  <c r="H31" i="64"/>
  <c r="G31" i="64"/>
  <c r="F31" i="64"/>
  <c r="E31" i="64"/>
  <c r="D31" i="64"/>
  <c r="H84" i="64"/>
  <c r="G84" i="64"/>
  <c r="F84" i="64"/>
  <c r="E84" i="64"/>
  <c r="D84" i="64"/>
  <c r="H30" i="64"/>
  <c r="G30" i="64"/>
  <c r="F30" i="64"/>
  <c r="E30" i="64"/>
  <c r="D30" i="64"/>
  <c r="H6" i="64"/>
  <c r="G6" i="64"/>
  <c r="F6" i="64"/>
  <c r="E6" i="64"/>
  <c r="D6" i="64"/>
  <c r="H49" i="64"/>
  <c r="G49" i="64"/>
  <c r="F49" i="64"/>
  <c r="E49" i="64"/>
  <c r="D49" i="64"/>
  <c r="H48" i="64"/>
  <c r="G48" i="64"/>
  <c r="F48" i="64"/>
  <c r="E48" i="64"/>
  <c r="D48" i="64"/>
  <c r="H20" i="64"/>
  <c r="G20" i="64"/>
  <c r="F20" i="64"/>
  <c r="E20" i="64"/>
  <c r="D20" i="64"/>
  <c r="H47" i="64"/>
  <c r="G47" i="64"/>
  <c r="F47" i="64"/>
  <c r="E47" i="64"/>
  <c r="D47" i="64"/>
  <c r="H46" i="64"/>
  <c r="G46" i="64"/>
  <c r="F46" i="64"/>
  <c r="E46" i="64"/>
  <c r="D46" i="64"/>
  <c r="H72" i="64"/>
  <c r="G72" i="64"/>
  <c r="F72" i="64"/>
  <c r="E72" i="64"/>
  <c r="D72" i="64"/>
  <c r="H45" i="64"/>
  <c r="G45" i="64"/>
  <c r="F45" i="64"/>
  <c r="E45" i="64"/>
  <c r="D45" i="64"/>
  <c r="H83" i="64"/>
  <c r="G83" i="64"/>
  <c r="F83" i="64"/>
  <c r="E83" i="64"/>
  <c r="D83" i="64"/>
  <c r="H29" i="64"/>
  <c r="G29" i="64"/>
  <c r="F29" i="64"/>
  <c r="E29" i="64"/>
  <c r="D29" i="64"/>
  <c r="H13" i="64"/>
  <c r="G13" i="64"/>
  <c r="F13" i="64"/>
  <c r="E13" i="64"/>
  <c r="D13" i="64"/>
  <c r="H82" i="64"/>
  <c r="G82" i="64"/>
  <c r="F82" i="64"/>
  <c r="E82" i="64"/>
  <c r="D82" i="64"/>
  <c r="H81" i="64"/>
  <c r="G81" i="64"/>
  <c r="F81" i="64"/>
  <c r="E81" i="64"/>
  <c r="D81" i="64"/>
  <c r="H80" i="64"/>
  <c r="G80" i="64"/>
  <c r="F80" i="64"/>
  <c r="E80" i="64"/>
  <c r="D80" i="64"/>
  <c r="H17" i="64"/>
  <c r="G17" i="64"/>
  <c r="F17" i="64"/>
  <c r="E17" i="64"/>
  <c r="D17" i="64"/>
  <c r="H63" i="64"/>
  <c r="G63" i="64"/>
  <c r="F63" i="64"/>
  <c r="E63" i="64"/>
  <c r="D63" i="64"/>
  <c r="H79" i="64"/>
  <c r="G79" i="64"/>
  <c r="F79" i="64"/>
  <c r="E79" i="64"/>
  <c r="D79" i="64"/>
  <c r="H62" i="64"/>
  <c r="G62" i="64"/>
  <c r="F62" i="64"/>
  <c r="E62" i="64"/>
  <c r="D62" i="64"/>
  <c r="H28" i="64"/>
  <c r="G28" i="64"/>
  <c r="F28" i="64"/>
  <c r="E28" i="64"/>
  <c r="D28" i="64"/>
  <c r="H44" i="64"/>
  <c r="G44" i="64"/>
  <c r="F44" i="64"/>
  <c r="E44" i="64"/>
  <c r="D44" i="64"/>
  <c r="H9" i="64"/>
  <c r="G9" i="64"/>
  <c r="F9" i="64"/>
  <c r="E9" i="64"/>
  <c r="D9" i="64"/>
  <c r="H61" i="64"/>
  <c r="G61" i="64"/>
  <c r="F61" i="64"/>
  <c r="E61" i="64"/>
  <c r="D61" i="64"/>
  <c r="H16" i="64"/>
  <c r="G16" i="64"/>
  <c r="F16" i="64"/>
  <c r="E16" i="64"/>
  <c r="D16" i="64"/>
  <c r="H22" i="64"/>
  <c r="G22" i="64"/>
  <c r="F22" i="64"/>
  <c r="E22" i="64"/>
  <c r="D22" i="64"/>
  <c r="H21" i="64"/>
  <c r="G21" i="64"/>
  <c r="F21" i="64"/>
  <c r="E21" i="64"/>
  <c r="D21" i="64"/>
  <c r="H78" i="64"/>
  <c r="G78" i="64"/>
  <c r="F78" i="64"/>
  <c r="E78" i="64"/>
  <c r="D78" i="64"/>
  <c r="H35" i="64"/>
  <c r="G35" i="64"/>
  <c r="F35" i="64"/>
  <c r="E35" i="64"/>
  <c r="D35" i="64"/>
  <c r="H12" i="64"/>
  <c r="G12" i="64"/>
  <c r="F12" i="64"/>
  <c r="E12" i="64"/>
  <c r="D12" i="64"/>
  <c r="H43" i="64"/>
  <c r="G43" i="64"/>
  <c r="F43" i="64"/>
  <c r="E43" i="64"/>
  <c r="D43" i="64"/>
  <c r="H42" i="64"/>
  <c r="G42" i="64"/>
  <c r="F42" i="64"/>
  <c r="E42" i="64"/>
  <c r="D42" i="64"/>
  <c r="H41" i="64"/>
  <c r="G41" i="64"/>
  <c r="F41" i="64"/>
  <c r="E41" i="64"/>
  <c r="D41" i="64"/>
  <c r="H27" i="64"/>
  <c r="G27" i="64"/>
  <c r="F27" i="64"/>
  <c r="E27" i="64"/>
  <c r="D27" i="64"/>
  <c r="H8" i="64"/>
  <c r="G8" i="64"/>
  <c r="F8" i="64"/>
  <c r="E8" i="64"/>
  <c r="D8" i="64"/>
  <c r="H26" i="64"/>
  <c r="G26" i="64"/>
  <c r="F26" i="64"/>
  <c r="E26" i="64"/>
  <c r="D26" i="64"/>
  <c r="H25" i="64"/>
  <c r="G25" i="64"/>
  <c r="F25" i="64"/>
  <c r="E25" i="64"/>
  <c r="D25" i="64"/>
  <c r="H77" i="64"/>
  <c r="G77" i="64"/>
  <c r="F77" i="64"/>
  <c r="E77" i="64"/>
  <c r="D77" i="64"/>
  <c r="H40" i="64"/>
  <c r="G40" i="64"/>
  <c r="F40" i="64"/>
  <c r="E40" i="64"/>
  <c r="D40" i="64"/>
  <c r="H76" i="64"/>
  <c r="G76" i="64"/>
  <c r="F76" i="64"/>
  <c r="E76" i="64"/>
  <c r="D76" i="64"/>
  <c r="H34" i="64"/>
  <c r="G34" i="64"/>
  <c r="F34" i="64"/>
  <c r="E34" i="64"/>
  <c r="D34" i="64"/>
  <c r="H24" i="64"/>
  <c r="G24" i="64"/>
  <c r="F24" i="64"/>
  <c r="E24" i="64"/>
  <c r="D24" i="64"/>
  <c r="H39" i="64"/>
  <c r="G39" i="64"/>
  <c r="F39" i="64"/>
  <c r="E39" i="64"/>
  <c r="D39" i="64"/>
  <c r="H60" i="64"/>
  <c r="G60" i="64"/>
  <c r="F60" i="64"/>
  <c r="E60" i="64"/>
  <c r="D60" i="64"/>
  <c r="H11" i="64"/>
  <c r="G11" i="64"/>
  <c r="F11" i="64"/>
  <c r="E11" i="64"/>
  <c r="D11" i="64"/>
  <c r="H38" i="64"/>
  <c r="G38" i="64"/>
  <c r="F38" i="64"/>
  <c r="E38" i="64"/>
  <c r="D38" i="64"/>
  <c r="H19" i="64"/>
  <c r="G19" i="64"/>
  <c r="F19" i="64"/>
  <c r="E19" i="64"/>
  <c r="D19" i="64"/>
  <c r="H75" i="64"/>
  <c r="G75" i="64"/>
  <c r="F75" i="64"/>
  <c r="E75" i="64"/>
  <c r="D75" i="64"/>
  <c r="H55" i="64"/>
  <c r="G55" i="64"/>
  <c r="F55" i="64"/>
  <c r="E55" i="64"/>
  <c r="D55" i="64"/>
  <c r="H37" i="64"/>
  <c r="G37" i="64"/>
  <c r="F37" i="64"/>
  <c r="E37" i="64"/>
  <c r="D37" i="64"/>
  <c r="H59" i="64"/>
  <c r="G59" i="64"/>
  <c r="F59" i="64"/>
  <c r="E59" i="64"/>
  <c r="D59" i="64"/>
  <c r="H23" i="64"/>
  <c r="G23" i="64"/>
  <c r="F23" i="64"/>
  <c r="E23" i="64"/>
  <c r="D23" i="64"/>
  <c r="H58" i="64"/>
  <c r="G58" i="64"/>
  <c r="F58" i="64"/>
  <c r="E58" i="64"/>
  <c r="D58" i="64"/>
  <c r="H36" i="64"/>
  <c r="G36" i="64"/>
  <c r="F36" i="64"/>
  <c r="E36" i="64"/>
  <c r="D36" i="64"/>
  <c r="C44" i="64" l="1"/>
  <c r="C71" i="64"/>
  <c r="C79" i="64"/>
  <c r="C83" i="64"/>
  <c r="C57" i="64"/>
  <c r="C81" i="64"/>
  <c r="C82" i="64"/>
  <c r="C45" i="64"/>
  <c r="C74" i="64"/>
  <c r="C10" i="64"/>
  <c r="C15" i="64"/>
  <c r="C69" i="64"/>
  <c r="C89" i="64"/>
  <c r="C17" i="64"/>
  <c r="C13" i="64"/>
  <c r="C52" i="64"/>
  <c r="C59" i="64"/>
  <c r="C19" i="64"/>
  <c r="C39" i="64"/>
  <c r="C40" i="64"/>
  <c r="C27" i="64"/>
  <c r="C12" i="64"/>
  <c r="C22" i="64"/>
  <c r="C62" i="64"/>
  <c r="C29" i="64"/>
  <c r="C88" i="64"/>
  <c r="C36" i="64"/>
  <c r="C58" i="64"/>
  <c r="C55" i="64"/>
  <c r="C11" i="64"/>
  <c r="C34" i="64"/>
  <c r="C25" i="64"/>
  <c r="C26" i="64"/>
  <c r="C42" i="64"/>
  <c r="C78" i="64"/>
  <c r="C28" i="64"/>
  <c r="C63" i="64"/>
  <c r="C14" i="64"/>
  <c r="C33" i="64"/>
  <c r="C66" i="64"/>
  <c r="C68" i="64"/>
  <c r="C90" i="64"/>
  <c r="C23" i="64"/>
  <c r="C75" i="64"/>
  <c r="C60" i="64"/>
  <c r="C76" i="64"/>
  <c r="C61" i="64"/>
  <c r="C9" i="64"/>
  <c r="C46" i="64"/>
  <c r="C49" i="64"/>
  <c r="C31" i="64"/>
  <c r="C73" i="64"/>
  <c r="C87" i="64"/>
  <c r="C51" i="64"/>
  <c r="C53" i="64"/>
  <c r="C37" i="64"/>
  <c r="C38" i="64"/>
  <c r="C24" i="64"/>
  <c r="C77" i="64"/>
  <c r="C16" i="64"/>
  <c r="C80" i="64"/>
  <c r="C20" i="64"/>
  <c r="C30" i="64"/>
  <c r="C56" i="64"/>
  <c r="C7" i="64"/>
  <c r="C67" i="64"/>
  <c r="C70" i="64"/>
  <c r="C41" i="64"/>
  <c r="C35" i="64"/>
  <c r="C47" i="64"/>
  <c r="C6" i="64"/>
  <c r="C18" i="64"/>
  <c r="C64" i="64"/>
  <c r="C32" i="64"/>
  <c r="C86" i="64"/>
  <c r="C54" i="64"/>
  <c r="C8" i="64"/>
  <c r="C43" i="64"/>
  <c r="C21" i="64"/>
  <c r="C72" i="64"/>
  <c r="C48" i="64"/>
  <c r="C84" i="64"/>
  <c r="C50" i="64"/>
  <c r="C85" i="64"/>
  <c r="C65" i="64"/>
  <c r="A7" i="57"/>
  <c r="A6" i="57"/>
  <c r="A5" i="57"/>
  <c r="A4" i="57"/>
  <c r="A3" i="57"/>
  <c r="K12" i="60"/>
  <c r="M12" i="60" s="1"/>
  <c r="K13" i="60"/>
  <c r="M13" i="60" s="1"/>
  <c r="K14" i="60"/>
  <c r="M14" i="60" s="1"/>
  <c r="K15" i="60"/>
  <c r="M15" i="60" s="1"/>
  <c r="K16" i="60"/>
  <c r="M16" i="60" s="1"/>
  <c r="K17" i="60"/>
  <c r="M17" i="60" s="1"/>
  <c r="K18" i="60"/>
  <c r="M18" i="60" s="1"/>
  <c r="K19" i="60"/>
  <c r="M19" i="60" s="1"/>
  <c r="K20" i="60"/>
  <c r="M20" i="60" s="1"/>
  <c r="K21" i="60"/>
  <c r="M21" i="60" s="1"/>
  <c r="K22" i="60"/>
  <c r="M22" i="60"/>
  <c r="K23" i="60"/>
  <c r="M23" i="60" s="1"/>
  <c r="K24" i="60"/>
  <c r="M24" i="60" s="1"/>
  <c r="K25" i="60"/>
  <c r="M25" i="60"/>
  <c r="K26" i="60"/>
  <c r="M26" i="60" s="1"/>
  <c r="K27" i="60"/>
  <c r="M27" i="60" s="1"/>
  <c r="K28" i="60"/>
  <c r="M28" i="60" s="1"/>
  <c r="K30" i="60"/>
  <c r="M30" i="60" s="1"/>
  <c r="K31" i="60"/>
  <c r="M31" i="60" s="1"/>
  <c r="K32" i="60"/>
  <c r="M32" i="60" s="1"/>
  <c r="K33" i="60"/>
  <c r="M33" i="60" s="1"/>
  <c r="K34" i="60"/>
  <c r="M34" i="60" s="1"/>
  <c r="K35" i="60"/>
  <c r="M35" i="60" s="1"/>
  <c r="K36" i="60"/>
  <c r="M36" i="60"/>
  <c r="K37" i="60"/>
  <c r="M37" i="60" s="1"/>
  <c r="K38" i="60"/>
  <c r="M38" i="60" s="1"/>
  <c r="K39" i="60"/>
  <c r="M39" i="60" s="1"/>
  <c r="K40" i="60"/>
  <c r="M40" i="60" s="1"/>
  <c r="K42" i="60"/>
  <c r="M42" i="60" s="1"/>
  <c r="K43" i="60"/>
  <c r="M43" i="60" s="1"/>
  <c r="K44" i="60"/>
  <c r="M44" i="60" s="1"/>
  <c r="K45" i="60"/>
  <c r="M45" i="60" s="1"/>
  <c r="K46" i="60"/>
  <c r="M46" i="60" s="1"/>
  <c r="K47" i="60"/>
  <c r="M47" i="60" s="1"/>
  <c r="K49" i="60"/>
  <c r="M49" i="60" s="1"/>
  <c r="K50" i="60"/>
  <c r="M50" i="60" s="1"/>
  <c r="K51" i="60"/>
  <c r="M51" i="60" s="1"/>
  <c r="K52" i="60"/>
  <c r="M52" i="60" s="1"/>
  <c r="K53" i="60"/>
  <c r="M53" i="60" s="1"/>
  <c r="K54" i="60"/>
  <c r="M54" i="60"/>
  <c r="K55" i="60"/>
  <c r="M55" i="60" s="1"/>
  <c r="K57" i="60"/>
  <c r="M57" i="60" s="1"/>
  <c r="K58" i="60"/>
  <c r="M58" i="60" s="1"/>
  <c r="K59" i="60"/>
  <c r="M59" i="60" s="1"/>
  <c r="K60" i="60"/>
  <c r="M60" i="60" s="1"/>
  <c r="K61" i="60"/>
  <c r="M61" i="60" s="1"/>
  <c r="K62" i="60"/>
  <c r="M62" i="60" s="1"/>
  <c r="K63" i="60"/>
  <c r="M63" i="60" s="1"/>
  <c r="K64" i="60"/>
  <c r="M64" i="60" s="1"/>
  <c r="K65" i="60"/>
  <c r="M65" i="60" s="1"/>
  <c r="K66" i="60"/>
  <c r="M66" i="60" s="1"/>
  <c r="K67" i="60"/>
  <c r="M67" i="60" s="1"/>
  <c r="K68" i="60"/>
  <c r="M68" i="60" s="1"/>
  <c r="K69" i="60"/>
  <c r="M69" i="60" s="1"/>
  <c r="K70" i="60"/>
  <c r="M70" i="60" s="1"/>
  <c r="K72" i="60"/>
  <c r="M72" i="60"/>
  <c r="K73" i="60"/>
  <c r="M73" i="60" s="1"/>
  <c r="K74" i="60"/>
  <c r="M74" i="60" s="1"/>
  <c r="K75" i="60"/>
  <c r="M75" i="60" s="1"/>
  <c r="K76" i="60"/>
  <c r="M76" i="60" s="1"/>
  <c r="K77" i="60"/>
  <c r="M77" i="60" s="1"/>
  <c r="K79" i="60"/>
  <c r="M79" i="60" s="1"/>
  <c r="K80" i="60"/>
  <c r="M80" i="60" s="1"/>
  <c r="K81" i="60"/>
  <c r="M81" i="60" s="1"/>
  <c r="K82" i="60"/>
  <c r="M82" i="60" s="1"/>
  <c r="K83" i="60"/>
  <c r="M83" i="60"/>
  <c r="K84" i="60"/>
  <c r="M84" i="60" s="1"/>
  <c r="K85" i="60"/>
  <c r="M85" i="60" s="1"/>
  <c r="K86" i="60"/>
  <c r="M86" i="60" s="1"/>
  <c r="K87" i="60"/>
  <c r="M87" i="60" s="1"/>
  <c r="K88" i="60"/>
  <c r="M88" i="60" s="1"/>
  <c r="K89" i="60"/>
  <c r="M89" i="60" s="1"/>
  <c r="K90" i="60"/>
  <c r="M90" i="60" s="1"/>
  <c r="K92" i="60"/>
  <c r="M92" i="60" s="1"/>
  <c r="K93" i="60"/>
  <c r="M93" i="60" s="1"/>
  <c r="K94" i="60"/>
  <c r="M94" i="60" s="1"/>
  <c r="K95" i="60"/>
  <c r="M95" i="60" s="1"/>
  <c r="K96" i="60"/>
  <c r="M96" i="60" s="1"/>
  <c r="K97" i="60"/>
  <c r="M97" i="60" s="1"/>
  <c r="K98" i="60"/>
  <c r="M98" i="60" s="1"/>
  <c r="K99" i="60"/>
  <c r="M99" i="60" s="1"/>
  <c r="K100" i="60"/>
  <c r="M100" i="60"/>
  <c r="K102" i="60"/>
  <c r="M102" i="60" s="1"/>
  <c r="K103" i="60"/>
  <c r="M103" i="60" s="1"/>
  <c r="K11" i="60"/>
  <c r="M11" i="60" s="1"/>
  <c r="C24" i="57"/>
  <c r="I24" i="57" s="1"/>
  <c r="K24" i="57" s="1"/>
  <c r="C104" i="57"/>
  <c r="I104" i="57" s="1"/>
  <c r="K104" i="57" s="1"/>
  <c r="C103" i="57"/>
  <c r="I103" i="57" s="1"/>
  <c r="K103" i="57" s="1"/>
  <c r="C101" i="57"/>
  <c r="I101" i="57" s="1"/>
  <c r="K101" i="57" s="1"/>
  <c r="C100" i="57"/>
  <c r="I100" i="57" s="1"/>
  <c r="K100" i="57" s="1"/>
  <c r="C99" i="57"/>
  <c r="I99" i="57" s="1"/>
  <c r="K99" i="57" s="1"/>
  <c r="C98" i="57"/>
  <c r="I98" i="57" s="1"/>
  <c r="K98" i="57" s="1"/>
  <c r="C97" i="57"/>
  <c r="I97" i="57" s="1"/>
  <c r="K97" i="57" s="1"/>
  <c r="C96" i="57"/>
  <c r="I96" i="57" s="1"/>
  <c r="K96" i="57" s="1"/>
  <c r="C95" i="57"/>
  <c r="I95" i="57"/>
  <c r="K95" i="57" s="1"/>
  <c r="C94" i="57"/>
  <c r="I94" i="57" s="1"/>
  <c r="K94" i="57" s="1"/>
  <c r="C93" i="57"/>
  <c r="I93" i="57" s="1"/>
  <c r="K93" i="57" s="1"/>
  <c r="C91" i="57"/>
  <c r="I91" i="57" s="1"/>
  <c r="K91" i="57" s="1"/>
  <c r="C90" i="57"/>
  <c r="I90" i="57" s="1"/>
  <c r="K90" i="57" s="1"/>
  <c r="C89" i="57"/>
  <c r="I89" i="57" s="1"/>
  <c r="K89" i="57" s="1"/>
  <c r="C88" i="57"/>
  <c r="I88" i="57" s="1"/>
  <c r="K88" i="57" s="1"/>
  <c r="C87" i="57"/>
  <c r="I87" i="57" s="1"/>
  <c r="K87" i="57" s="1"/>
  <c r="C86" i="57"/>
  <c r="I86" i="57" s="1"/>
  <c r="K86" i="57" s="1"/>
  <c r="C85" i="57"/>
  <c r="I85" i="57" s="1"/>
  <c r="K85" i="57" s="1"/>
  <c r="C84" i="57"/>
  <c r="I84" i="57" s="1"/>
  <c r="K84" i="57" s="1"/>
  <c r="C83" i="57"/>
  <c r="I83" i="57" s="1"/>
  <c r="K83" i="57" s="1"/>
  <c r="C82" i="57"/>
  <c r="I82" i="57" s="1"/>
  <c r="K82" i="57" s="1"/>
  <c r="C81" i="57"/>
  <c r="I81" i="57" s="1"/>
  <c r="K81" i="57" s="1"/>
  <c r="C80" i="57"/>
  <c r="I80" i="57" s="1"/>
  <c r="K80" i="57" s="1"/>
  <c r="C78" i="57"/>
  <c r="I78" i="57" s="1"/>
  <c r="K78" i="57" s="1"/>
  <c r="C77" i="57"/>
  <c r="I77" i="57" s="1"/>
  <c r="K77" i="57" s="1"/>
  <c r="C76" i="57"/>
  <c r="I76" i="57" s="1"/>
  <c r="K76" i="57" s="1"/>
  <c r="C75" i="57"/>
  <c r="I75" i="57" s="1"/>
  <c r="K75" i="57" s="1"/>
  <c r="C74" i="57"/>
  <c r="I74" i="57"/>
  <c r="K74" i="57" s="1"/>
  <c r="C73" i="57"/>
  <c r="I73" i="57" s="1"/>
  <c r="K73" i="57" s="1"/>
  <c r="C71" i="57"/>
  <c r="I71" i="57" s="1"/>
  <c r="K71" i="57" s="1"/>
  <c r="C70" i="57"/>
  <c r="I70" i="57" s="1"/>
  <c r="K70" i="57" s="1"/>
  <c r="C69" i="57"/>
  <c r="I69" i="57"/>
  <c r="K69" i="57" s="1"/>
  <c r="C68" i="57"/>
  <c r="I68" i="57" s="1"/>
  <c r="K68" i="57" s="1"/>
  <c r="C67" i="57"/>
  <c r="I67" i="57" s="1"/>
  <c r="K67" i="57" s="1"/>
  <c r="C66" i="57"/>
  <c r="I66" i="57" s="1"/>
  <c r="K66" i="57" s="1"/>
  <c r="C65" i="57"/>
  <c r="I65" i="57" s="1"/>
  <c r="K65" i="57" s="1"/>
  <c r="C64" i="57"/>
  <c r="I64" i="57" s="1"/>
  <c r="K64" i="57" s="1"/>
  <c r="C63" i="57"/>
  <c r="I63" i="57" s="1"/>
  <c r="K63" i="57" s="1"/>
  <c r="C62" i="57"/>
  <c r="I62" i="57" s="1"/>
  <c r="K62" i="57" s="1"/>
  <c r="C61" i="57"/>
  <c r="I61" i="57" s="1"/>
  <c r="K61" i="57"/>
  <c r="C60" i="57"/>
  <c r="I60" i="57" s="1"/>
  <c r="K60" i="57" s="1"/>
  <c r="C59" i="57"/>
  <c r="I59" i="57" s="1"/>
  <c r="K59" i="57" s="1"/>
  <c r="C58" i="57"/>
  <c r="I58" i="57" s="1"/>
  <c r="K58" i="57" s="1"/>
  <c r="C56" i="57"/>
  <c r="I56" i="57"/>
  <c r="K56" i="57" s="1"/>
  <c r="C55" i="57"/>
  <c r="I55" i="57" s="1"/>
  <c r="K55" i="57" s="1"/>
  <c r="C54" i="57"/>
  <c r="I54" i="57" s="1"/>
  <c r="K54" i="57" s="1"/>
  <c r="C53" i="57"/>
  <c r="I53" i="57" s="1"/>
  <c r="K53" i="57" s="1"/>
  <c r="C52" i="57"/>
  <c r="I52" i="57" s="1"/>
  <c r="K52" i="57" s="1"/>
  <c r="C51" i="57"/>
  <c r="I51" i="57"/>
  <c r="K51" i="57" s="1"/>
  <c r="C50" i="57"/>
  <c r="I50" i="57" s="1"/>
  <c r="K50" i="57" s="1"/>
  <c r="C48" i="57"/>
  <c r="I48" i="57" s="1"/>
  <c r="K48" i="57" s="1"/>
  <c r="C47" i="57"/>
  <c r="I47" i="57" s="1"/>
  <c r="K47" i="57" s="1"/>
  <c r="C46" i="57"/>
  <c r="I46" i="57"/>
  <c r="K46" i="57" s="1"/>
  <c r="C45" i="57"/>
  <c r="I45" i="57" s="1"/>
  <c r="K45" i="57" s="1"/>
  <c r="C44" i="57"/>
  <c r="I44" i="57" s="1"/>
  <c r="K44" i="57" s="1"/>
  <c r="C43" i="57"/>
  <c r="I43" i="57" s="1"/>
  <c r="K43" i="57"/>
  <c r="C41" i="57"/>
  <c r="I41" i="57" s="1"/>
  <c r="K41" i="57" s="1"/>
  <c r="C40" i="57"/>
  <c r="I40" i="57" s="1"/>
  <c r="K40" i="57" s="1"/>
  <c r="C39" i="57"/>
  <c r="I39" i="57" s="1"/>
  <c r="K39" i="57" s="1"/>
  <c r="I38" i="57"/>
  <c r="K38" i="57" s="1"/>
  <c r="C37" i="57"/>
  <c r="I37" i="57" s="1"/>
  <c r="K37" i="57" s="1"/>
  <c r="C36" i="57"/>
  <c r="I36" i="57" s="1"/>
  <c r="K36" i="57" s="1"/>
  <c r="C35" i="57"/>
  <c r="I35" i="57" s="1"/>
  <c r="K35" i="57" s="1"/>
  <c r="C34" i="57"/>
  <c r="I34" i="57" s="1"/>
  <c r="K34" i="57" s="1"/>
  <c r="C33" i="57"/>
  <c r="I33" i="57" s="1"/>
  <c r="K33" i="57" s="1"/>
  <c r="C32" i="57"/>
  <c r="I32" i="57" s="1"/>
  <c r="K32" i="57"/>
  <c r="C31" i="57"/>
  <c r="I31" i="57" s="1"/>
  <c r="K31" i="57" s="1"/>
  <c r="C29" i="57"/>
  <c r="I29" i="57" s="1"/>
  <c r="K29" i="57" s="1"/>
  <c r="C28" i="57"/>
  <c r="I28" i="57" s="1"/>
  <c r="K28" i="57" s="1"/>
  <c r="C27" i="57"/>
  <c r="I27" i="57" s="1"/>
  <c r="K27" i="57" s="1"/>
  <c r="C26" i="57"/>
  <c r="I26" i="57" s="1"/>
  <c r="K26" i="57" s="1"/>
  <c r="C25" i="57"/>
  <c r="I25" i="57" s="1"/>
  <c r="K25" i="57"/>
  <c r="C23" i="57"/>
  <c r="I23" i="57" s="1"/>
  <c r="K23" i="57" s="1"/>
  <c r="C22" i="57"/>
  <c r="I22" i="57" s="1"/>
  <c r="K22" i="57" s="1"/>
  <c r="C21" i="57"/>
  <c r="I21" i="57" s="1"/>
  <c r="K21" i="57" s="1"/>
  <c r="C20" i="57"/>
  <c r="I20" i="57" s="1"/>
  <c r="K20" i="57"/>
  <c r="C19" i="57"/>
  <c r="I19" i="57" s="1"/>
  <c r="K19" i="57" s="1"/>
  <c r="C18" i="57"/>
  <c r="I18" i="57" s="1"/>
  <c r="K18" i="57" s="1"/>
  <c r="C17" i="57"/>
  <c r="I17" i="57" s="1"/>
  <c r="K17" i="57" s="1"/>
  <c r="C16" i="57"/>
  <c r="I16" i="57" s="1"/>
  <c r="K16" i="57" s="1"/>
  <c r="C15" i="57"/>
  <c r="I15" i="57" s="1"/>
  <c r="K15" i="57" s="1"/>
  <c r="C14" i="57"/>
  <c r="I14" i="57" s="1"/>
  <c r="K14" i="57"/>
  <c r="C13" i="57"/>
  <c r="I13" i="57" s="1"/>
  <c r="K13" i="57" s="1"/>
  <c r="C12" i="57"/>
  <c r="I12" i="57" s="1"/>
  <c r="K12" i="57" s="1"/>
  <c r="G101" i="56"/>
  <c r="I101" i="56" s="1"/>
  <c r="G100" i="56"/>
  <c r="I100" i="56" s="1"/>
  <c r="G98" i="56"/>
  <c r="I98" i="56" s="1"/>
  <c r="G97" i="56"/>
  <c r="I97" i="56" s="1"/>
  <c r="H95" i="12"/>
  <c r="G96" i="56"/>
  <c r="I96" i="56"/>
  <c r="G95" i="56"/>
  <c r="I95" i="56" s="1"/>
  <c r="H93" i="12"/>
  <c r="G94" i="56"/>
  <c r="I94" i="56"/>
  <c r="G93" i="56"/>
  <c r="I93" i="56" s="1"/>
  <c r="H91" i="12"/>
  <c r="G92" i="56"/>
  <c r="I92" i="56"/>
  <c r="G91" i="56"/>
  <c r="I91" i="56" s="1"/>
  <c r="H89" i="12"/>
  <c r="G90" i="56"/>
  <c r="I90" i="56"/>
  <c r="G88" i="56"/>
  <c r="I88" i="56" s="1"/>
  <c r="H86" i="12"/>
  <c r="G87" i="56"/>
  <c r="I87" i="56"/>
  <c r="G86" i="56"/>
  <c r="I86" i="56" s="1"/>
  <c r="H84" i="12"/>
  <c r="G85" i="56"/>
  <c r="I85" i="56"/>
  <c r="G84" i="56"/>
  <c r="I84" i="56" s="1"/>
  <c r="H82" i="12"/>
  <c r="G83" i="56"/>
  <c r="I83" i="56"/>
  <c r="G82" i="56"/>
  <c r="I82" i="56" s="1"/>
  <c r="H80" i="12"/>
  <c r="G81" i="56"/>
  <c r="I81" i="56"/>
  <c r="G80" i="56"/>
  <c r="I80" i="56" s="1"/>
  <c r="H78" i="12"/>
  <c r="G79" i="56"/>
  <c r="I79" i="56"/>
  <c r="G78" i="56"/>
  <c r="I78" i="56" s="1"/>
  <c r="G77" i="56"/>
  <c r="I77" i="56" s="1"/>
  <c r="G75" i="56"/>
  <c r="I75" i="56"/>
  <c r="G74" i="56"/>
  <c r="I74" i="56" s="1"/>
  <c r="G73" i="56"/>
  <c r="I73" i="56" s="1"/>
  <c r="G72" i="56"/>
  <c r="I72" i="56" s="1"/>
  <c r="G71" i="56"/>
  <c r="I71" i="56"/>
  <c r="G70" i="56"/>
  <c r="I70" i="56" s="1"/>
  <c r="G68" i="56"/>
  <c r="I68" i="56" s="1"/>
  <c r="G67" i="56"/>
  <c r="I67" i="56" s="1"/>
  <c r="G66" i="56"/>
  <c r="I66" i="56"/>
  <c r="G65" i="56"/>
  <c r="I65" i="56" s="1"/>
  <c r="G64" i="56"/>
  <c r="I64" i="56" s="1"/>
  <c r="G63" i="56"/>
  <c r="I63" i="56" s="1"/>
  <c r="G62" i="56"/>
  <c r="I62" i="56" s="1"/>
  <c r="G61" i="56"/>
  <c r="I61" i="56" s="1"/>
  <c r="G60" i="56"/>
  <c r="I60" i="56" s="1"/>
  <c r="G59" i="56"/>
  <c r="I59" i="56"/>
  <c r="G58" i="56"/>
  <c r="I58" i="56" s="1"/>
  <c r="G57" i="56"/>
  <c r="I57" i="56" s="1"/>
  <c r="G56" i="56"/>
  <c r="I56" i="56" s="1"/>
  <c r="G55" i="56"/>
  <c r="I55" i="56" s="1"/>
  <c r="G53" i="56"/>
  <c r="I53" i="56" s="1"/>
  <c r="G52" i="56"/>
  <c r="I52" i="56"/>
  <c r="G51" i="56"/>
  <c r="I51" i="56" s="1"/>
  <c r="G50" i="56"/>
  <c r="I50" i="56" s="1"/>
  <c r="G49" i="56"/>
  <c r="I49" i="56" s="1"/>
  <c r="G48" i="56"/>
  <c r="I48" i="56" s="1"/>
  <c r="G47" i="56"/>
  <c r="I47" i="56" s="1"/>
  <c r="G45" i="56"/>
  <c r="I45" i="56"/>
  <c r="G44" i="56"/>
  <c r="I44" i="56" s="1"/>
  <c r="G43" i="56"/>
  <c r="I43" i="56" s="1"/>
  <c r="G42" i="56"/>
  <c r="I42" i="56" s="1"/>
  <c r="G41" i="56"/>
  <c r="I41" i="56" s="1"/>
  <c r="H39" i="12"/>
  <c r="G40" i="56"/>
  <c r="I40" i="56" s="1"/>
  <c r="G38" i="56"/>
  <c r="I38" i="56" s="1"/>
  <c r="G37" i="56"/>
  <c r="I37" i="56" s="1"/>
  <c r="G36" i="56"/>
  <c r="I36" i="56" s="1"/>
  <c r="H34" i="12"/>
  <c r="G35" i="56"/>
  <c r="I35" i="56" s="1"/>
  <c r="G34" i="56"/>
  <c r="I34" i="56" s="1"/>
  <c r="G33" i="56"/>
  <c r="I33" i="56" s="1"/>
  <c r="G32" i="56"/>
  <c r="I32" i="56" s="1"/>
  <c r="H30" i="12"/>
  <c r="G31" i="56"/>
  <c r="I31" i="56" s="1"/>
  <c r="G30" i="56"/>
  <c r="I30" i="56" s="1"/>
  <c r="G29" i="56"/>
  <c r="I29" i="56" s="1"/>
  <c r="G28" i="56"/>
  <c r="I28" i="56" s="1"/>
  <c r="G26" i="56"/>
  <c r="I26" i="56" s="1"/>
  <c r="H24" i="12"/>
  <c r="G25" i="56"/>
  <c r="I25" i="56" s="1"/>
  <c r="G24" i="56"/>
  <c r="I24" i="56" s="1"/>
  <c r="G23" i="56"/>
  <c r="I23" i="56" s="1"/>
  <c r="G22" i="56"/>
  <c r="I22" i="56" s="1"/>
  <c r="H20" i="12"/>
  <c r="G21" i="56"/>
  <c r="I21" i="56" s="1"/>
  <c r="G20" i="56"/>
  <c r="I20" i="56" s="1"/>
  <c r="G19" i="56"/>
  <c r="I19" i="56" s="1"/>
  <c r="G18" i="56"/>
  <c r="I18" i="56"/>
  <c r="G17" i="56"/>
  <c r="I17" i="56"/>
  <c r="G16" i="56"/>
  <c r="I16" i="56"/>
  <c r="G15" i="56"/>
  <c r="I15" i="56" s="1"/>
  <c r="G14" i="56"/>
  <c r="I14" i="56" s="1"/>
  <c r="G13" i="56"/>
  <c r="I13" i="56" s="1"/>
  <c r="G12" i="56"/>
  <c r="I12" i="56" s="1"/>
  <c r="G11" i="56"/>
  <c r="I11" i="56" s="1"/>
  <c r="G10" i="56"/>
  <c r="I10" i="56"/>
  <c r="G9" i="56"/>
  <c r="I9" i="56" s="1"/>
  <c r="E104" i="55"/>
  <c r="G104" i="55" s="1"/>
  <c r="E103" i="55"/>
  <c r="G103" i="55" s="1"/>
  <c r="E101" i="55"/>
  <c r="G101" i="55" s="1"/>
  <c r="G96" i="12"/>
  <c r="E100" i="55"/>
  <c r="G100" i="55" s="1"/>
  <c r="E99" i="55"/>
  <c r="G99" i="55" s="1"/>
  <c r="E98" i="55"/>
  <c r="G98" i="55" s="1"/>
  <c r="E97" i="55"/>
  <c r="G97" i="55"/>
  <c r="E96" i="55"/>
  <c r="G96" i="55" s="1"/>
  <c r="E95" i="55"/>
  <c r="G95" i="55" s="1"/>
  <c r="E94" i="55"/>
  <c r="G94" i="55" s="1"/>
  <c r="E93" i="55"/>
  <c r="G93" i="55" s="1"/>
  <c r="E91" i="55"/>
  <c r="G91" i="55" s="1"/>
  <c r="E90" i="55"/>
  <c r="G90" i="55"/>
  <c r="E89" i="55"/>
  <c r="G89" i="55" s="1"/>
  <c r="E88" i="55"/>
  <c r="G88" i="55" s="1"/>
  <c r="E87" i="55"/>
  <c r="G87" i="55" s="1"/>
  <c r="E86" i="55"/>
  <c r="G86" i="55" s="1"/>
  <c r="E85" i="55"/>
  <c r="G85" i="55" s="1"/>
  <c r="E84" i="55"/>
  <c r="G84" i="55"/>
  <c r="E83" i="55"/>
  <c r="G83" i="55" s="1"/>
  <c r="E82" i="55"/>
  <c r="G82" i="55" s="1"/>
  <c r="E81" i="55"/>
  <c r="G81" i="55" s="1"/>
  <c r="E80" i="55"/>
  <c r="G80" i="55"/>
  <c r="E78" i="55"/>
  <c r="G78" i="55" s="1"/>
  <c r="E77" i="55"/>
  <c r="G77" i="55" s="1"/>
  <c r="E76" i="55"/>
  <c r="G76" i="55" s="1"/>
  <c r="E75" i="55"/>
  <c r="G75" i="55" s="1"/>
  <c r="E74" i="55"/>
  <c r="G74" i="55" s="1"/>
  <c r="E73" i="55"/>
  <c r="G73" i="55" s="1"/>
  <c r="E71" i="55"/>
  <c r="G71" i="55" s="1"/>
  <c r="E70" i="55"/>
  <c r="G70" i="55" s="1"/>
  <c r="E69" i="55"/>
  <c r="G69" i="55" s="1"/>
  <c r="E68" i="55"/>
  <c r="G68" i="55" s="1"/>
  <c r="E67" i="55"/>
  <c r="G67" i="55" s="1"/>
  <c r="E66" i="55"/>
  <c r="G66" i="55" s="1"/>
  <c r="E65" i="55"/>
  <c r="G65" i="55" s="1"/>
  <c r="E64" i="55"/>
  <c r="G64" i="55" s="1"/>
  <c r="E63" i="55"/>
  <c r="G63" i="55" s="1"/>
  <c r="E62" i="55"/>
  <c r="G62" i="55" s="1"/>
  <c r="E61" i="55"/>
  <c r="G61" i="55" s="1"/>
  <c r="E60" i="55"/>
  <c r="G60" i="55"/>
  <c r="E59" i="55"/>
  <c r="G59" i="55" s="1"/>
  <c r="E58" i="55"/>
  <c r="G58" i="55" s="1"/>
  <c r="E56" i="55"/>
  <c r="G56" i="55" s="1"/>
  <c r="E55" i="55"/>
  <c r="G55" i="55"/>
  <c r="E54" i="55"/>
  <c r="G54" i="55" s="1"/>
  <c r="E53" i="55"/>
  <c r="G53" i="55" s="1"/>
  <c r="E52" i="55"/>
  <c r="G52" i="55" s="1"/>
  <c r="E51" i="55"/>
  <c r="G51" i="55"/>
  <c r="E50" i="55"/>
  <c r="G50" i="55" s="1"/>
  <c r="E48" i="55"/>
  <c r="G48" i="55"/>
  <c r="E47" i="55"/>
  <c r="G47" i="55" s="1"/>
  <c r="E46" i="55"/>
  <c r="G46" i="55" s="1"/>
  <c r="E45" i="55"/>
  <c r="G45" i="55" s="1"/>
  <c r="E44" i="55"/>
  <c r="G44" i="55" s="1"/>
  <c r="E43" i="55"/>
  <c r="G43" i="55" s="1"/>
  <c r="E41" i="55"/>
  <c r="G41" i="55" s="1"/>
  <c r="E40" i="55"/>
  <c r="G40" i="55" s="1"/>
  <c r="E39" i="55"/>
  <c r="G39" i="55" s="1"/>
  <c r="E38" i="55"/>
  <c r="G38" i="55"/>
  <c r="E37" i="55"/>
  <c r="G37" i="55" s="1"/>
  <c r="E36" i="55"/>
  <c r="G36" i="55" s="1"/>
  <c r="E35" i="55"/>
  <c r="G35" i="55" s="1"/>
  <c r="E34" i="55"/>
  <c r="G34" i="55" s="1"/>
  <c r="E33" i="55"/>
  <c r="G33" i="55" s="1"/>
  <c r="E32" i="55"/>
  <c r="G32" i="55" s="1"/>
  <c r="E31" i="55"/>
  <c r="G31" i="55"/>
  <c r="E29" i="55"/>
  <c r="G29" i="55" s="1"/>
  <c r="E28" i="55"/>
  <c r="G28" i="55" s="1"/>
  <c r="E27" i="55"/>
  <c r="G27" i="55" s="1"/>
  <c r="E26" i="55"/>
  <c r="G26" i="55" s="1"/>
  <c r="E25" i="55"/>
  <c r="G25" i="55" s="1"/>
  <c r="E24" i="55"/>
  <c r="G24" i="55" s="1"/>
  <c r="E23" i="55"/>
  <c r="G23" i="55"/>
  <c r="E22" i="55"/>
  <c r="G22" i="55"/>
  <c r="E21" i="55"/>
  <c r="G21" i="55" s="1"/>
  <c r="E20" i="55"/>
  <c r="G20" i="55" s="1"/>
  <c r="E19" i="55"/>
  <c r="G19" i="55" s="1"/>
  <c r="E18" i="55"/>
  <c r="G18" i="55" s="1"/>
  <c r="E17" i="55"/>
  <c r="G17" i="55" s="1"/>
  <c r="E16" i="55"/>
  <c r="G16" i="55" s="1"/>
  <c r="E15" i="55"/>
  <c r="G15" i="55"/>
  <c r="E14" i="55"/>
  <c r="G14" i="55"/>
  <c r="E13" i="55"/>
  <c r="G13" i="55" s="1"/>
  <c r="E12" i="55"/>
  <c r="G12" i="55" s="1"/>
  <c r="H104" i="54"/>
  <c r="J104" i="54" s="1"/>
  <c r="H103" i="54"/>
  <c r="J103" i="54" s="1"/>
  <c r="H101" i="54"/>
  <c r="J101" i="54" s="1"/>
  <c r="H100" i="54"/>
  <c r="J100" i="54"/>
  <c r="H99" i="54"/>
  <c r="J99" i="54"/>
  <c r="H98" i="54"/>
  <c r="J98" i="54" s="1"/>
  <c r="H97" i="54"/>
  <c r="J97" i="54" s="1"/>
  <c r="H96" i="54"/>
  <c r="J96" i="54" s="1"/>
  <c r="H95" i="54"/>
  <c r="J95" i="54" s="1"/>
  <c r="H94" i="54"/>
  <c r="J94" i="54" s="1"/>
  <c r="H93" i="54"/>
  <c r="J93" i="54" s="1"/>
  <c r="H91" i="54"/>
  <c r="J91" i="54" s="1"/>
  <c r="H90" i="54"/>
  <c r="J90" i="54" s="1"/>
  <c r="H89" i="54"/>
  <c r="J89" i="54" s="1"/>
  <c r="H88" i="54"/>
  <c r="J88" i="54"/>
  <c r="H87" i="54"/>
  <c r="J87" i="54"/>
  <c r="H86" i="54"/>
  <c r="J86" i="54" s="1"/>
  <c r="H85" i="54"/>
  <c r="J85" i="54" s="1"/>
  <c r="H84" i="54"/>
  <c r="J84" i="54"/>
  <c r="H83" i="54"/>
  <c r="J83" i="54"/>
  <c r="H82" i="54"/>
  <c r="J82" i="54" s="1"/>
  <c r="H81" i="54"/>
  <c r="J81" i="54" s="1"/>
  <c r="H80" i="54"/>
  <c r="J80" i="54"/>
  <c r="H78" i="54"/>
  <c r="J78" i="54" s="1"/>
  <c r="H77" i="54"/>
  <c r="J77" i="54" s="1"/>
  <c r="H76" i="54"/>
  <c r="J76" i="54" s="1"/>
  <c r="H75" i="54"/>
  <c r="J75" i="54" s="1"/>
  <c r="H74" i="54"/>
  <c r="J74" i="54" s="1"/>
  <c r="H73" i="54"/>
  <c r="J73" i="54" s="1"/>
  <c r="H71" i="54"/>
  <c r="J71" i="54"/>
  <c r="H70" i="54"/>
  <c r="J70" i="54" s="1"/>
  <c r="H69" i="54"/>
  <c r="J69" i="54" s="1"/>
  <c r="H68" i="54"/>
  <c r="J68" i="54" s="1"/>
  <c r="H67" i="54"/>
  <c r="J67" i="54" s="1"/>
  <c r="H66" i="54"/>
  <c r="J66" i="54" s="1"/>
  <c r="H65" i="54"/>
  <c r="J65" i="54" s="1"/>
  <c r="H64" i="54"/>
  <c r="J64" i="54" s="1"/>
  <c r="H63" i="54"/>
  <c r="J63" i="54" s="1"/>
  <c r="H62" i="54"/>
  <c r="J62" i="54" s="1"/>
  <c r="H61" i="54"/>
  <c r="J61" i="54" s="1"/>
  <c r="H60" i="54"/>
  <c r="J60" i="54" s="1"/>
  <c r="H59" i="54"/>
  <c r="J59" i="54"/>
  <c r="H58" i="54"/>
  <c r="J58" i="54" s="1"/>
  <c r="H56" i="54"/>
  <c r="J56" i="54" s="1"/>
  <c r="H55" i="54"/>
  <c r="J55" i="54" s="1"/>
  <c r="H54" i="54"/>
  <c r="J54" i="54" s="1"/>
  <c r="H53" i="54"/>
  <c r="J53" i="54" s="1"/>
  <c r="H52" i="54"/>
  <c r="J52" i="54" s="1"/>
  <c r="H51" i="54"/>
  <c r="J51" i="54" s="1"/>
  <c r="H50" i="54"/>
  <c r="J50" i="54" s="1"/>
  <c r="H48" i="54"/>
  <c r="J48" i="54" s="1"/>
  <c r="H47" i="54"/>
  <c r="J47" i="54" s="1"/>
  <c r="H46" i="54"/>
  <c r="J46" i="54"/>
  <c r="H45" i="54"/>
  <c r="J45" i="54" s="1"/>
  <c r="H44" i="54"/>
  <c r="J44" i="54" s="1"/>
  <c r="H43" i="54"/>
  <c r="J43" i="54"/>
  <c r="H41" i="54"/>
  <c r="J41" i="54" s="1"/>
  <c r="H40" i="54"/>
  <c r="J40" i="54" s="1"/>
  <c r="H39" i="54"/>
  <c r="J39" i="54" s="1"/>
  <c r="H38" i="54"/>
  <c r="J38" i="54" s="1"/>
  <c r="H37" i="54"/>
  <c r="J37" i="54" s="1"/>
  <c r="H36" i="54"/>
  <c r="J36" i="54" s="1"/>
  <c r="H35" i="54"/>
  <c r="J35" i="54" s="1"/>
  <c r="H34" i="54"/>
  <c r="J34" i="54" s="1"/>
  <c r="H33" i="54"/>
  <c r="J33" i="54" s="1"/>
  <c r="H32" i="54"/>
  <c r="J32" i="54" s="1"/>
  <c r="H31" i="54"/>
  <c r="J31" i="54" s="1"/>
  <c r="H29" i="54"/>
  <c r="J29" i="54" s="1"/>
  <c r="H28" i="54"/>
  <c r="J28" i="54" s="1"/>
  <c r="H27" i="54"/>
  <c r="J27" i="54" s="1"/>
  <c r="H26" i="54"/>
  <c r="J26" i="54" s="1"/>
  <c r="H25" i="54"/>
  <c r="J25" i="54" s="1"/>
  <c r="H24" i="54"/>
  <c r="J24" i="54" s="1"/>
  <c r="H23" i="54"/>
  <c r="J23" i="54"/>
  <c r="H22" i="54"/>
  <c r="J22" i="54" s="1"/>
  <c r="H21" i="54"/>
  <c r="J21" i="54" s="1"/>
  <c r="H20" i="54"/>
  <c r="J20" i="54"/>
  <c r="H19" i="54"/>
  <c r="J19" i="54" s="1"/>
  <c r="H18" i="54"/>
  <c r="J18" i="54" s="1"/>
  <c r="H17" i="54"/>
  <c r="J17" i="54" s="1"/>
  <c r="H16" i="54"/>
  <c r="J16" i="54" s="1"/>
  <c r="H15" i="54"/>
  <c r="J15" i="54" s="1"/>
  <c r="H14" i="54"/>
  <c r="J14" i="54" s="1"/>
  <c r="H13" i="54"/>
  <c r="J13" i="54" s="1"/>
  <c r="H12" i="54"/>
  <c r="J12" i="54" s="1"/>
  <c r="G71" i="12"/>
  <c r="H76" i="12"/>
  <c r="H28" i="12"/>
  <c r="I48" i="12"/>
  <c r="B71" i="64" l="1"/>
  <c r="B92" i="12" s="1"/>
  <c r="B85" i="64"/>
  <c r="B70" i="12" s="1"/>
  <c r="B72" i="64"/>
  <c r="B56" i="12" s="1"/>
  <c r="B54" i="64"/>
  <c r="B98" i="12" s="1"/>
  <c r="B18" i="64"/>
  <c r="B66" i="12" s="1"/>
  <c r="B41" i="64"/>
  <c r="B29" i="12" s="1"/>
  <c r="B56" i="64"/>
  <c r="B78" i="12" s="1"/>
  <c r="B73" i="64"/>
  <c r="B76" i="12" s="1"/>
  <c r="B9" i="64"/>
  <c r="B40" i="12" s="1"/>
  <c r="B75" i="64"/>
  <c r="B13" i="12" s="1"/>
  <c r="B66" i="64"/>
  <c r="B83" i="12" s="1"/>
  <c r="B28" i="64"/>
  <c r="B42" i="12" s="1"/>
  <c r="B25" i="64"/>
  <c r="B24" i="12" s="1"/>
  <c r="B58" i="64"/>
  <c r="B8" i="12" s="1"/>
  <c r="B62" i="64"/>
  <c r="B43" i="12" s="1"/>
  <c r="B40" i="64"/>
  <c r="B22" i="12" s="1"/>
  <c r="B83" i="64"/>
  <c r="B54" i="12" s="1"/>
  <c r="B57" i="64"/>
  <c r="B88" i="12" s="1"/>
  <c r="B10" i="64"/>
  <c r="B81" i="12" s="1"/>
  <c r="B81" i="64"/>
  <c r="B49" i="12" s="1"/>
  <c r="B50" i="64"/>
  <c r="B68" i="12" s="1"/>
  <c r="B21" i="64"/>
  <c r="B35" i="12" s="1"/>
  <c r="B86" i="64"/>
  <c r="B73" i="12" s="1"/>
  <c r="B6" i="64"/>
  <c r="B62" i="12" s="1"/>
  <c r="B70" i="64"/>
  <c r="B91" i="12" s="1"/>
  <c r="B30" i="64"/>
  <c r="B63" i="12" s="1"/>
  <c r="B77" i="64"/>
  <c r="B23" i="12" s="1"/>
  <c r="B53" i="64"/>
  <c r="B95" i="12" s="1"/>
  <c r="B31" i="64"/>
  <c r="B65" i="12" s="1"/>
  <c r="B61" i="64"/>
  <c r="B39" i="12" s="1"/>
  <c r="B23" i="64"/>
  <c r="B9" i="12" s="1"/>
  <c r="B33" i="64"/>
  <c r="B79" i="12" s="1"/>
  <c r="B78" i="64"/>
  <c r="B34" i="12" s="1"/>
  <c r="B34" i="64"/>
  <c r="B20" i="12" s="1"/>
  <c r="B36" i="64"/>
  <c r="B7" i="12" s="1"/>
  <c r="B22" i="64"/>
  <c r="B36" i="12" s="1"/>
  <c r="B39" i="64"/>
  <c r="B18" i="12" s="1"/>
  <c r="B52" i="64"/>
  <c r="B94" i="12" s="1"/>
  <c r="B89" i="64"/>
  <c r="B96" i="12" s="1"/>
  <c r="B74" i="64"/>
  <c r="B77" i="12" s="1"/>
  <c r="B44" i="64"/>
  <c r="B41" i="12" s="1"/>
  <c r="B37" i="64"/>
  <c r="B11" i="12" s="1"/>
  <c r="B84" i="64"/>
  <c r="B64" i="12" s="1"/>
  <c r="B43" i="64"/>
  <c r="B31" i="12" s="1"/>
  <c r="B32" i="64"/>
  <c r="B71" i="12" s="1"/>
  <c r="B47" i="64"/>
  <c r="B58" i="12" s="1"/>
  <c r="B67" i="64"/>
  <c r="B86" i="12" s="1"/>
  <c r="B20" i="64"/>
  <c r="B59" i="12" s="1"/>
  <c r="B24" i="64"/>
  <c r="B19" i="12" s="1"/>
  <c r="B51" i="64"/>
  <c r="B84" i="12" s="1"/>
  <c r="B49" i="64"/>
  <c r="B61" i="12" s="1"/>
  <c r="B76" i="64"/>
  <c r="B21" i="12" s="1"/>
  <c r="B90" i="64"/>
  <c r="B99" i="12" s="1"/>
  <c r="B14" i="64"/>
  <c r="B75" i="12" s="1"/>
  <c r="B42" i="64"/>
  <c r="B30" i="12" s="1"/>
  <c r="B11" i="64"/>
  <c r="B16" i="12" s="1"/>
  <c r="B88" i="64"/>
  <c r="B93" i="12" s="1"/>
  <c r="B12" i="64"/>
  <c r="B32" i="12" s="1"/>
  <c r="B19" i="64"/>
  <c r="B14" i="12" s="1"/>
  <c r="B13" i="64"/>
  <c r="B51" i="12" s="1"/>
  <c r="B69" i="64"/>
  <c r="B90" i="12" s="1"/>
  <c r="B45" i="64"/>
  <c r="B55" i="12" s="1"/>
  <c r="B16" i="64"/>
  <c r="B38" i="12" s="1"/>
  <c r="B65" i="64"/>
  <c r="B72" i="12" s="1"/>
  <c r="B48" i="64"/>
  <c r="B60" i="12" s="1"/>
  <c r="B8" i="64"/>
  <c r="B27" i="12" s="1"/>
  <c r="B64" i="64"/>
  <c r="B69" i="12" s="1"/>
  <c r="B35" i="64"/>
  <c r="B33" i="12" s="1"/>
  <c r="B7" i="64"/>
  <c r="B82" i="12" s="1"/>
  <c r="B80" i="64"/>
  <c r="B48" i="12" s="1"/>
  <c r="B38" i="64"/>
  <c r="B15" i="12" s="1"/>
  <c r="B87" i="64"/>
  <c r="B80" i="12" s="1"/>
  <c r="B46" i="64"/>
  <c r="B57" i="12" s="1"/>
  <c r="B60" i="64"/>
  <c r="B17" i="12" s="1"/>
  <c r="B68" i="64"/>
  <c r="B89" i="12" s="1"/>
  <c r="B63" i="64"/>
  <c r="B46" i="12" s="1"/>
  <c r="B26" i="64"/>
  <c r="B26" i="12" s="1"/>
  <c r="B55" i="64"/>
  <c r="B12" i="12" s="1"/>
  <c r="B29" i="64"/>
  <c r="B53" i="12" s="1"/>
  <c r="B27" i="64"/>
  <c r="B28" i="12" s="1"/>
  <c r="B59" i="64"/>
  <c r="B10" i="12" s="1"/>
  <c r="B17" i="64"/>
  <c r="B47" i="12" s="1"/>
  <c r="B15" i="64"/>
  <c r="B85" i="12" s="1"/>
  <c r="B82" i="64"/>
  <c r="B50" i="12" s="1"/>
  <c r="B79" i="64"/>
  <c r="B45" i="12" s="1"/>
  <c r="F26" i="12"/>
  <c r="G21" i="12"/>
  <c r="G29" i="12"/>
  <c r="F57" i="12"/>
  <c r="F90" i="12"/>
  <c r="H41" i="12"/>
  <c r="F70" i="12"/>
  <c r="G64" i="12"/>
  <c r="H61" i="12"/>
  <c r="G61" i="12"/>
  <c r="G65" i="12"/>
  <c r="G68" i="12"/>
  <c r="G70" i="12"/>
  <c r="G99" i="12"/>
  <c r="H22" i="12"/>
  <c r="H32" i="12"/>
  <c r="F78" i="12"/>
  <c r="I70" i="12"/>
  <c r="H96" i="12"/>
  <c r="F75" i="12"/>
  <c r="G17" i="12"/>
  <c r="G33" i="12"/>
  <c r="G46" i="12"/>
  <c r="H36" i="12"/>
  <c r="E38" i="12"/>
  <c r="G24" i="12"/>
  <c r="G42" i="12"/>
  <c r="E19" i="12"/>
  <c r="F86" i="12"/>
  <c r="E9" i="12"/>
  <c r="G95" i="12"/>
  <c r="H19" i="12"/>
  <c r="E14" i="12"/>
  <c r="G13" i="12"/>
  <c r="I19" i="12"/>
  <c r="E29" i="12"/>
  <c r="E13" i="12"/>
  <c r="I64" i="12"/>
  <c r="G63" i="12"/>
  <c r="H15" i="12"/>
  <c r="F98" i="12"/>
  <c r="G59" i="12"/>
  <c r="F94" i="12"/>
  <c r="G9" i="12"/>
  <c r="G38" i="12"/>
  <c r="G47" i="12"/>
  <c r="G49" i="12"/>
  <c r="G51" i="12"/>
  <c r="G54" i="12"/>
  <c r="G56" i="12"/>
  <c r="G58" i="12"/>
  <c r="H63" i="12"/>
  <c r="H65" i="12"/>
  <c r="H68" i="12"/>
  <c r="H70" i="12"/>
  <c r="H72" i="12"/>
  <c r="H75" i="12"/>
  <c r="E20" i="12"/>
  <c r="H27" i="12"/>
  <c r="F82" i="12"/>
  <c r="F9" i="12"/>
  <c r="F29" i="12"/>
  <c r="F40" i="12"/>
  <c r="F50" i="12"/>
  <c r="F96" i="12"/>
  <c r="G16" i="12"/>
  <c r="I28" i="12"/>
  <c r="I55" i="12"/>
  <c r="F10" i="12"/>
  <c r="F19" i="12"/>
  <c r="F48" i="12"/>
  <c r="F60" i="12"/>
  <c r="F85" i="12"/>
  <c r="F8" i="12"/>
  <c r="F21" i="12"/>
  <c r="F24" i="12"/>
  <c r="F28" i="12"/>
  <c r="F32" i="12"/>
  <c r="F35" i="12"/>
  <c r="F39" i="12"/>
  <c r="F42" i="12"/>
  <c r="F65" i="12"/>
  <c r="F69" i="12"/>
  <c r="F89" i="12"/>
  <c r="G15" i="12"/>
  <c r="G20" i="12"/>
  <c r="G27" i="12"/>
  <c r="G32" i="12"/>
  <c r="G45" i="12"/>
  <c r="I12" i="12"/>
  <c r="I21" i="12"/>
  <c r="I30" i="12"/>
  <c r="I39" i="12"/>
  <c r="I57" i="12"/>
  <c r="F36" i="12"/>
  <c r="F47" i="12"/>
  <c r="F77" i="12"/>
  <c r="G11" i="12"/>
  <c r="G28" i="12"/>
  <c r="I18" i="12"/>
  <c r="F13" i="12"/>
  <c r="F30" i="12"/>
  <c r="F51" i="12"/>
  <c r="F63" i="12"/>
  <c r="F80" i="12"/>
  <c r="F92" i="12"/>
  <c r="G7" i="12"/>
  <c r="G12" i="12"/>
  <c r="G23" i="12"/>
  <c r="G35" i="12"/>
  <c r="G41" i="12"/>
  <c r="I8" i="12"/>
  <c r="I16" i="12"/>
  <c r="I26" i="12"/>
  <c r="I34" i="12"/>
  <c r="I61" i="12"/>
  <c r="F12" i="12"/>
  <c r="F43" i="12"/>
  <c r="F59" i="12"/>
  <c r="F84" i="12"/>
  <c r="G40" i="12"/>
  <c r="I10" i="12"/>
  <c r="I36" i="12"/>
  <c r="I63" i="12"/>
  <c r="F16" i="12"/>
  <c r="F45" i="12"/>
  <c r="F55" i="12"/>
  <c r="F72" i="12"/>
  <c r="F14" i="12"/>
  <c r="F17" i="12"/>
  <c r="F20" i="12"/>
  <c r="F23" i="12"/>
  <c r="F27" i="12"/>
  <c r="F31" i="12"/>
  <c r="F34" i="12"/>
  <c r="F53" i="12"/>
  <c r="F56" i="12"/>
  <c r="F61" i="12"/>
  <c r="F64" i="12"/>
  <c r="F68" i="12"/>
  <c r="F73" i="12"/>
  <c r="F81" i="12"/>
  <c r="F93" i="12"/>
  <c r="G8" i="12"/>
  <c r="G19" i="12"/>
  <c r="G31" i="12"/>
  <c r="G36" i="12"/>
  <c r="I14" i="12"/>
  <c r="I23" i="12"/>
  <c r="I32" i="12"/>
  <c r="I59" i="12"/>
  <c r="G75" i="12"/>
  <c r="G83" i="12"/>
  <c r="G92" i="12"/>
  <c r="I9" i="12"/>
  <c r="I13" i="12"/>
  <c r="I20" i="12"/>
  <c r="I24" i="12"/>
  <c r="I31" i="12"/>
  <c r="I35" i="12"/>
  <c r="I38" i="12"/>
  <c r="I42" i="12"/>
  <c r="I47" i="12"/>
  <c r="I56" i="12"/>
  <c r="I58" i="12"/>
  <c r="I60" i="12"/>
  <c r="I62" i="12"/>
  <c r="I66" i="12"/>
  <c r="I69" i="12"/>
  <c r="I77" i="12"/>
  <c r="I85" i="12"/>
  <c r="H16" i="12"/>
  <c r="I50" i="12"/>
  <c r="H8" i="12"/>
  <c r="G48" i="12"/>
  <c r="G50" i="12"/>
  <c r="G53" i="12"/>
  <c r="G55" i="12"/>
  <c r="G57" i="12"/>
  <c r="G73" i="12"/>
  <c r="G76" i="12"/>
  <c r="G78" i="12"/>
  <c r="G80" i="12"/>
  <c r="G82" i="12"/>
  <c r="G84" i="12"/>
  <c r="G86" i="12"/>
  <c r="G89" i="12"/>
  <c r="G91" i="12"/>
  <c r="G93" i="12"/>
  <c r="G98" i="12"/>
  <c r="H7" i="12"/>
  <c r="H9" i="12"/>
  <c r="H11" i="12"/>
  <c r="H13" i="12"/>
  <c r="H17" i="12"/>
  <c r="H21" i="12"/>
  <c r="H23" i="12"/>
  <c r="H26" i="12"/>
  <c r="H62" i="12"/>
  <c r="H64" i="12"/>
  <c r="H66" i="12"/>
  <c r="H69" i="12"/>
  <c r="H71" i="12"/>
  <c r="H73" i="12"/>
  <c r="H99" i="12"/>
  <c r="I41" i="12"/>
  <c r="I43" i="12"/>
  <c r="I46" i="12"/>
  <c r="I51" i="12"/>
  <c r="I65" i="12"/>
  <c r="I68" i="12"/>
  <c r="I75" i="12"/>
  <c r="I79" i="12"/>
  <c r="I83" i="12"/>
  <c r="I88" i="12"/>
  <c r="I91" i="12"/>
  <c r="G72" i="12"/>
  <c r="G79" i="12"/>
  <c r="G85" i="12"/>
  <c r="G90" i="12"/>
  <c r="H10" i="12"/>
  <c r="H14" i="12"/>
  <c r="H98" i="12"/>
  <c r="I15" i="12"/>
  <c r="I29" i="12"/>
  <c r="F18" i="12"/>
  <c r="I54" i="12"/>
  <c r="F7" i="12"/>
  <c r="F11" i="12"/>
  <c r="F15" i="12"/>
  <c r="F22" i="12"/>
  <c r="F33" i="12"/>
  <c r="F38" i="12"/>
  <c r="F41" i="12"/>
  <c r="F46" i="12"/>
  <c r="F49" i="12"/>
  <c r="F54" i="12"/>
  <c r="F58" i="12"/>
  <c r="F62" i="12"/>
  <c r="F66" i="12"/>
  <c r="F71" i="12"/>
  <c r="F76" i="12"/>
  <c r="F79" i="12"/>
  <c r="F83" i="12"/>
  <c r="F88" i="12"/>
  <c r="F91" i="12"/>
  <c r="F95" i="12"/>
  <c r="F99" i="12"/>
  <c r="G10" i="12"/>
  <c r="G14" i="12"/>
  <c r="G18" i="12"/>
  <c r="G22" i="12"/>
  <c r="G26" i="12"/>
  <c r="G30" i="12"/>
  <c r="G34" i="12"/>
  <c r="G39" i="12"/>
  <c r="G43" i="12"/>
  <c r="G60" i="12"/>
  <c r="G62" i="12"/>
  <c r="G66" i="12"/>
  <c r="G69" i="12"/>
  <c r="H29" i="12"/>
  <c r="H31" i="12"/>
  <c r="H33" i="12"/>
  <c r="H35" i="12"/>
  <c r="H38" i="12"/>
  <c r="H40" i="12"/>
  <c r="H42" i="12"/>
  <c r="H45" i="12"/>
  <c r="H47" i="12"/>
  <c r="H49" i="12"/>
  <c r="H51" i="12"/>
  <c r="H54" i="12"/>
  <c r="H56" i="12"/>
  <c r="H58" i="12"/>
  <c r="H60" i="12"/>
  <c r="H77" i="12"/>
  <c r="H79" i="12"/>
  <c r="H81" i="12"/>
  <c r="H83" i="12"/>
  <c r="H85" i="12"/>
  <c r="H88" i="12"/>
  <c r="H90" i="12"/>
  <c r="H92" i="12"/>
  <c r="H94" i="12"/>
  <c r="I49" i="12"/>
  <c r="I71" i="12"/>
  <c r="I76" i="12"/>
  <c r="I80" i="12"/>
  <c r="I84" i="12"/>
  <c r="I89" i="12"/>
  <c r="I98" i="12"/>
  <c r="G77" i="12"/>
  <c r="G81" i="12"/>
  <c r="G88" i="12"/>
  <c r="G94" i="12"/>
  <c r="H12" i="12"/>
  <c r="H18" i="12"/>
  <c r="I7" i="12"/>
  <c r="I11" i="12"/>
  <c r="I17" i="12"/>
  <c r="I22" i="12"/>
  <c r="I27" i="12"/>
  <c r="I33" i="12"/>
  <c r="I45" i="12"/>
  <c r="I72" i="12"/>
  <c r="I81" i="12"/>
  <c r="I95" i="12"/>
  <c r="I40" i="12"/>
  <c r="H43" i="12"/>
  <c r="H46" i="12"/>
  <c r="H48" i="12"/>
  <c r="H50" i="12"/>
  <c r="H53" i="12"/>
  <c r="H55" i="12"/>
  <c r="H57" i="12"/>
  <c r="H59" i="12"/>
  <c r="I53" i="12"/>
  <c r="I73" i="12"/>
  <c r="I78" i="12"/>
  <c r="I82" i="12"/>
  <c r="I86" i="12"/>
  <c r="I93" i="12"/>
  <c r="I90" i="12"/>
  <c r="I94" i="12"/>
  <c r="I99" i="12"/>
  <c r="E99" i="12"/>
  <c r="E96" i="12"/>
  <c r="E94" i="12"/>
  <c r="E92" i="12"/>
  <c r="E90" i="12"/>
  <c r="E88" i="12"/>
  <c r="E85" i="12"/>
  <c r="E83" i="12"/>
  <c r="E81" i="12"/>
  <c r="E79" i="12"/>
  <c r="E77" i="12"/>
  <c r="E75" i="12"/>
  <c r="E72" i="12"/>
  <c r="E70" i="12"/>
  <c r="E68" i="12"/>
  <c r="E65" i="12"/>
  <c r="E63" i="12"/>
  <c r="E61" i="12"/>
  <c r="E59" i="12"/>
  <c r="D59" i="12" s="1"/>
  <c r="E57" i="12"/>
  <c r="E55" i="12"/>
  <c r="E53" i="12"/>
  <c r="E50" i="12"/>
  <c r="D50" i="12" s="1"/>
  <c r="E48" i="12"/>
  <c r="E46" i="12"/>
  <c r="E43" i="12"/>
  <c r="E41" i="12"/>
  <c r="E33" i="12"/>
  <c r="E31" i="12"/>
  <c r="E35" i="12"/>
  <c r="E28" i="12"/>
  <c r="D28" i="12" s="1"/>
  <c r="I92" i="12"/>
  <c r="I96" i="12"/>
  <c r="E7" i="12"/>
  <c r="D7" i="12" s="1"/>
  <c r="E98" i="12"/>
  <c r="E95" i="12"/>
  <c r="E93" i="12"/>
  <c r="E91" i="12"/>
  <c r="E89" i="12"/>
  <c r="E86" i="12"/>
  <c r="E84" i="12"/>
  <c r="E82" i="12"/>
  <c r="E80" i="12"/>
  <c r="E78" i="12"/>
  <c r="E76" i="12"/>
  <c r="E73" i="12"/>
  <c r="E71" i="12"/>
  <c r="E69" i="12"/>
  <c r="E66" i="12"/>
  <c r="E64" i="12"/>
  <c r="E62" i="12"/>
  <c r="E60" i="12"/>
  <c r="E58" i="12"/>
  <c r="E56" i="12"/>
  <c r="E54" i="12"/>
  <c r="E51" i="12"/>
  <c r="E49" i="12"/>
  <c r="E47" i="12"/>
  <c r="E45" i="12"/>
  <c r="E42" i="12"/>
  <c r="E40" i="12"/>
  <c r="E32" i="12"/>
  <c r="E24" i="12"/>
  <c r="E22" i="12"/>
  <c r="E36" i="12"/>
  <c r="E27" i="12"/>
  <c r="E23" i="12"/>
  <c r="D23" i="12" s="1"/>
  <c r="E15" i="12"/>
  <c r="E11" i="12"/>
  <c r="E17" i="12"/>
  <c r="E39" i="12"/>
  <c r="D39" i="12" s="1"/>
  <c r="E34" i="12"/>
  <c r="E30" i="12"/>
  <c r="E26" i="12"/>
  <c r="E21" i="12"/>
  <c r="D21" i="12" s="1"/>
  <c r="E18" i="12"/>
  <c r="E10" i="12"/>
  <c r="E16" i="12"/>
  <c r="E12" i="12"/>
  <c r="E8" i="12"/>
  <c r="D36" i="12" l="1"/>
  <c r="D8" i="12"/>
  <c r="D18" i="12"/>
  <c r="D34" i="12"/>
  <c r="D15" i="12"/>
  <c r="D22" i="12"/>
  <c r="D42" i="12"/>
  <c r="D60" i="12"/>
  <c r="D78" i="12"/>
  <c r="D86" i="12"/>
  <c r="D95" i="12"/>
  <c r="D48" i="12"/>
  <c r="D57" i="12"/>
  <c r="D65" i="12"/>
  <c r="D83" i="12"/>
  <c r="D33" i="12"/>
  <c r="D46" i="12"/>
  <c r="D92" i="12"/>
  <c r="D12" i="12"/>
  <c r="D24" i="12"/>
  <c r="D17" i="12"/>
  <c r="D30" i="12"/>
  <c r="D66" i="12"/>
  <c r="D76" i="12"/>
  <c r="D84" i="12"/>
  <c r="D93" i="12"/>
  <c r="D31" i="12"/>
  <c r="D55" i="12"/>
  <c r="D63" i="12"/>
  <c r="D45" i="12"/>
  <c r="D41" i="12"/>
  <c r="D38" i="12"/>
  <c r="D27" i="12"/>
  <c r="D32" i="12"/>
  <c r="D47" i="12"/>
  <c r="D56" i="12"/>
  <c r="D64" i="12"/>
  <c r="D73" i="12"/>
  <c r="D91" i="12"/>
  <c r="D43" i="12"/>
  <c r="D53" i="12"/>
  <c r="D61" i="12"/>
  <c r="D70" i="12"/>
  <c r="D79" i="12"/>
  <c r="D88" i="12"/>
  <c r="D96" i="12"/>
  <c r="D75" i="12"/>
  <c r="D40" i="12"/>
  <c r="D82" i="12"/>
  <c r="D54" i="12"/>
  <c r="D62" i="12"/>
  <c r="D71" i="12"/>
  <c r="D80" i="12"/>
  <c r="D89" i="12"/>
  <c r="D98" i="12"/>
  <c r="D35" i="12"/>
  <c r="D19" i="12"/>
  <c r="D29" i="12"/>
  <c r="D16" i="12"/>
  <c r="D26" i="12"/>
  <c r="D49" i="12"/>
  <c r="D58" i="12"/>
  <c r="D20" i="12"/>
  <c r="D14" i="12"/>
  <c r="D13" i="12"/>
  <c r="D9" i="12"/>
  <c r="D10" i="12"/>
  <c r="D11" i="12"/>
  <c r="D51" i="12"/>
  <c r="D69" i="12"/>
  <c r="D68" i="12"/>
  <c r="D72" i="12"/>
  <c r="D77" i="12"/>
  <c r="D81" i="12"/>
  <c r="D85" i="12"/>
  <c r="D90" i="12"/>
  <c r="D94" i="12"/>
  <c r="D99" i="12"/>
  <c r="C50" i="12" l="1"/>
  <c r="C51" i="12"/>
  <c r="C43" i="12"/>
  <c r="C98" i="12"/>
  <c r="C55" i="12"/>
  <c r="C41" i="12"/>
  <c r="C39" i="12"/>
  <c r="C33" i="12"/>
  <c r="C38" i="12"/>
  <c r="C47" i="12"/>
  <c r="C90" i="12"/>
  <c r="C46" i="12"/>
  <c r="C42" i="12"/>
  <c r="C64" i="12"/>
  <c r="C40" i="12"/>
  <c r="C62" i="12"/>
  <c r="C85" i="12"/>
  <c r="C76" i="12"/>
  <c r="C9" i="12"/>
  <c r="C23" i="12"/>
  <c r="C32" i="12"/>
  <c r="C72" i="12"/>
  <c r="C36" i="12"/>
  <c r="C30" i="12"/>
  <c r="C26" i="12"/>
  <c r="C75" i="12"/>
  <c r="C24" i="12"/>
  <c r="C17" i="12"/>
  <c r="C57" i="12"/>
  <c r="C68" i="12"/>
  <c r="C95" i="12"/>
  <c r="C18" i="12"/>
  <c r="C81" i="12"/>
  <c r="C63" i="12"/>
  <c r="C94" i="12"/>
  <c r="C77" i="12"/>
  <c r="C59" i="12"/>
  <c r="C78" i="12"/>
  <c r="C11" i="12"/>
  <c r="C8" i="12"/>
  <c r="C53" i="12"/>
  <c r="C56" i="12"/>
  <c r="C20" i="12"/>
  <c r="C84" i="12"/>
  <c r="C49" i="12"/>
  <c r="C27" i="12"/>
  <c r="C92" i="12"/>
  <c r="C28" i="12"/>
  <c r="C71" i="12"/>
  <c r="C15" i="12"/>
  <c r="C70" i="12"/>
  <c r="C82" i="12"/>
  <c r="C69" i="12"/>
  <c r="C83" i="12"/>
  <c r="C7" i="12"/>
  <c r="C13" i="12"/>
  <c r="C66" i="12"/>
  <c r="C61" i="12"/>
  <c r="C29" i="12"/>
  <c r="C89" i="12"/>
  <c r="C54" i="12"/>
  <c r="C34" i="12"/>
  <c r="C88" i="12"/>
  <c r="C31" i="12"/>
  <c r="C21" i="12"/>
  <c r="C96" i="12"/>
  <c r="C91" i="12"/>
  <c r="C60" i="12"/>
  <c r="C99" i="12"/>
  <c r="C86" i="12"/>
  <c r="C10" i="12"/>
  <c r="C65" i="12"/>
  <c r="C73" i="12"/>
  <c r="C14" i="12"/>
  <c r="C93" i="12"/>
  <c r="C58" i="12"/>
  <c r="C22" i="12"/>
  <c r="C16" i="12"/>
  <c r="C48" i="12"/>
  <c r="C19" i="12"/>
  <c r="C35" i="12"/>
  <c r="C80" i="12"/>
  <c r="C45" i="12"/>
  <c r="C12" i="12"/>
  <c r="C79" i="12"/>
</calcChain>
</file>

<file path=xl/comments1.xml><?xml version="1.0" encoding="utf-8"?>
<comments xmlns="http://schemas.openxmlformats.org/spreadsheetml/2006/main">
  <authors>
    <author>Тимофеева Ольга Ивановна</author>
  </authors>
  <commentList>
    <comment ref="D31" authorId="0" shapeId="0">
      <text>
        <r>
          <rPr>
            <sz val="9"/>
            <color indexed="81"/>
            <rFont val="Tahoma"/>
            <family val="2"/>
            <charset val="204"/>
          </rPr>
          <t>До внесения проекта бюджета в законодательный орган</t>
        </r>
      </text>
    </comment>
  </commentList>
</comments>
</file>

<file path=xl/comments2.xml><?xml version="1.0" encoding="utf-8"?>
<comments xmlns="http://schemas.openxmlformats.org/spreadsheetml/2006/main">
  <authors>
    <author>Тимофеева Ольга Ивановна</author>
  </authors>
  <commentList>
    <comment ref="K37" authorId="0" shapeId="0">
      <text>
        <r>
          <rPr>
            <sz val="9"/>
            <color indexed="81"/>
            <rFont val="Tahoma"/>
            <family val="2"/>
            <charset val="204"/>
          </rPr>
          <t>Площадка "Открытый электронный регион"</t>
        </r>
      </text>
    </comment>
    <comment ref="C47" authorId="0" shapeId="0">
      <text>
        <r>
          <rPr>
            <sz val="9"/>
            <color indexed="81"/>
            <rFont val="Tahoma"/>
            <family val="2"/>
            <charset val="204"/>
          </rPr>
          <t>Тестирование?</t>
        </r>
      </text>
    </comment>
  </commentList>
</comments>
</file>

<file path=xl/comments3.xml><?xml version="1.0" encoding="utf-8"?>
<comments xmlns="http://schemas.openxmlformats.org/spreadsheetml/2006/main">
  <authors>
    <author>Тимофеева Ольга Ивановна</author>
  </authors>
  <commentList>
    <comment ref="B19" authorId="0" shapeId="0">
      <text>
        <r>
          <rPr>
            <sz val="9"/>
            <color indexed="81"/>
            <rFont val="Tahoma"/>
            <family val="2"/>
            <charset val="204"/>
          </rPr>
          <t>Отсутствуют вопросы по бюджетной тематике</t>
        </r>
      </text>
    </comment>
    <comment ref="B20" authorId="0" shapeId="0">
      <text>
        <r>
          <rPr>
            <sz val="9"/>
            <color indexed="81"/>
            <rFont val="Tahoma"/>
            <family val="2"/>
            <charset val="204"/>
          </rPr>
          <t>Бюджетная тематика не предусмотрена</t>
        </r>
      </text>
    </comment>
    <comment ref="B29" authorId="0" shapeId="0">
      <text>
        <r>
          <rPr>
            <sz val="9"/>
            <color indexed="81"/>
            <rFont val="Tahoma"/>
            <family val="2"/>
            <charset val="204"/>
          </rPr>
          <t>Сроки ответов составляют месяц</t>
        </r>
      </text>
    </comment>
    <comment ref="C40" authorId="0" shapeId="0">
      <text>
        <r>
          <rPr>
            <sz val="9"/>
            <color indexed="81"/>
            <rFont val="Tahoma"/>
            <family val="2"/>
            <charset val="204"/>
          </rPr>
          <t>Заочная форма публичных слушаний по проекту бюджета</t>
        </r>
      </text>
    </comment>
    <comment ref="B44" authorId="0" shapeId="0">
      <text>
        <r>
          <rPr>
            <sz val="9"/>
            <color indexed="81"/>
            <rFont val="Tahoma"/>
            <family val="2"/>
            <charset val="204"/>
          </rPr>
          <t>Ссылка "Форум" работает некорректно</t>
        </r>
      </text>
    </comment>
    <comment ref="B86" authorId="0" shapeId="0">
      <text>
        <r>
          <rPr>
            <sz val="9"/>
            <color indexed="81"/>
            <rFont val="Tahoma"/>
            <family val="2"/>
            <charset val="204"/>
          </rPr>
          <t>Формальный подход</t>
        </r>
      </text>
    </comment>
    <comment ref="B87" authorId="0" shapeId="0">
      <text>
        <r>
          <rPr>
            <sz val="9"/>
            <color indexed="81"/>
            <rFont val="Tahoma"/>
            <family val="2"/>
            <charset val="204"/>
          </rPr>
          <t>Формальный подход</t>
        </r>
      </text>
    </comment>
  </commentList>
</comments>
</file>

<file path=xl/comments4.xml><?xml version="1.0" encoding="utf-8"?>
<comments xmlns="http://schemas.openxmlformats.org/spreadsheetml/2006/main">
  <authors>
    <author>Тимофеева Ольга Ивановна</author>
  </authors>
  <commentList>
    <comment ref="E53" authorId="0" shapeId="0">
      <text>
        <r>
          <rPr>
            <sz val="9"/>
            <color indexed="81"/>
            <rFont val="Tahoma"/>
            <family val="2"/>
            <charset val="204"/>
          </rPr>
          <t>Только типовое положение</t>
        </r>
      </text>
    </comment>
    <comment ref="G53" authorId="0" shapeId="0">
      <text>
        <r>
          <rPr>
            <sz val="9"/>
            <color indexed="81"/>
            <rFont val="Tahoma"/>
            <family val="2"/>
            <charset val="204"/>
          </rPr>
          <t>Учтены требования ФЗ "О персональных данных"</t>
        </r>
      </text>
    </comment>
    <comment ref="G77" authorId="0" shapeId="0">
      <text>
        <r>
          <rPr>
            <sz val="9"/>
            <color indexed="81"/>
            <rFont val="Tahoma"/>
            <family val="2"/>
            <charset val="204"/>
          </rPr>
          <t>Учтены требования ФЗ "О персональных данных"</t>
        </r>
      </text>
    </comment>
    <comment ref="G86" authorId="0" shapeId="0">
      <text>
        <r>
          <rPr>
            <sz val="9"/>
            <color indexed="81"/>
            <rFont val="Tahoma"/>
            <family val="2"/>
            <charset val="204"/>
          </rPr>
          <t>Учтены требования ФЗ "О персональных данных"</t>
        </r>
      </text>
    </comment>
    <comment ref="F97" authorId="0" shapeId="0">
      <text>
        <r>
          <rPr>
            <sz val="9"/>
            <color indexed="81"/>
            <rFont val="Tahoma"/>
            <family val="2"/>
            <charset val="204"/>
          </rPr>
          <t>В составе протокола от 24.03.2015</t>
        </r>
      </text>
    </comment>
  </commentList>
</comments>
</file>

<file path=xl/sharedStrings.xml><?xml version="1.0" encoding="utf-8"?>
<sst xmlns="http://schemas.openxmlformats.org/spreadsheetml/2006/main" count="2692" uniqueCount="847">
  <si>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</si>
  <si>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</si>
  <si>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</si>
  <si>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</si>
  <si>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</si>
  <si>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</si>
  <si>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</si>
  <si>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</si>
  <si>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</si>
  <si>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</si>
  <si>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</si>
  <si>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</si>
  <si>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</si>
  <si>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</si>
  <si>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</si>
  <si>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</si>
  <si>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</si>
  <si>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</si>
  <si>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</si>
  <si>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</si>
  <si>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</si>
  <si>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</si>
  <si>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</si>
  <si>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</si>
  <si>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</si>
  <si>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</si>
  <si>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</si>
  <si>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</si>
  <si>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</si>
  <si>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</si>
  <si>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</si>
  <si>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</si>
  <si>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</si>
  <si>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</si>
  <si>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</si>
  <si>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</si>
  <si>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</si>
  <si>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</si>
  <si>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</si>
  <si>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</si>
  <si>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</si>
  <si>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</si>
  <si>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</si>
  <si>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</si>
  <si>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</si>
  <si>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</si>
  <si>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</si>
  <si>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</si>
  <si>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</si>
  <si>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</si>
  <si>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</si>
  <si>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</si>
  <si>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</si>
  <si>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</si>
  <si>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</si>
  <si>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</si>
  <si>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</si>
  <si>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</si>
  <si>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</si>
  <si>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</si>
  <si>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</si>
  <si>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</si>
  <si>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</si>
  <si>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</si>
  <si>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</si>
  <si>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</si>
  <si>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</si>
  <si>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</si>
  <si>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</si>
  <si>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</si>
  <si>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</si>
  <si>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</si>
  <si>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</si>
  <si>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</si>
  <si>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</si>
  <si>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</si>
  <si>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</si>
  <si>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</si>
  <si>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</si>
  <si>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</si>
  <si>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</si>
  <si>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</si>
  <si>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</si>
  <si>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</si>
  <si>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</si>
  <si>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</si>
  <si>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</si>
  <si>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</si>
  <si>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</si>
  <si>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</si>
  <si>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</si>
  <si>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</si>
  <si>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</si>
  <si>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Место по федеральному округу</t>
  </si>
  <si>
    <t>место</t>
  </si>
  <si>
    <t>Ссылка на источник данных</t>
  </si>
  <si>
    <t>№ п/п</t>
  </si>
  <si>
    <t>Вопросы и варианты ответов</t>
  </si>
  <si>
    <t>Баллы</t>
  </si>
  <si>
    <t>Понижающие коэффициенты</t>
  </si>
  <si>
    <r>
      <t xml:space="preserve">в случае применения </t>
    </r>
    <r>
      <rPr>
        <sz val="9"/>
        <color indexed="8"/>
        <rFont val="Times New Roman"/>
        <family val="1"/>
        <charset val="204"/>
      </rPr>
      <t xml:space="preserve">графического </t>
    </r>
    <r>
      <rPr>
        <sz val="9"/>
        <color indexed="8"/>
        <rFont val="Times New Roman"/>
        <family val="1"/>
        <charset val="204"/>
      </rPr>
      <t>формата</t>
    </r>
  </si>
  <si>
    <t>в случае затрудненного поиска документа</t>
  </si>
  <si>
    <t>Крымский федеральный округ</t>
  </si>
  <si>
    <t>Республика Крым</t>
  </si>
  <si>
    <t>г.Севастополь</t>
  </si>
  <si>
    <t>Наименование субъекта                                                  Российской Федерации</t>
  </si>
  <si>
    <t>Возникшие трудности с поиском документа</t>
  </si>
  <si>
    <t>затрудненный поиск</t>
  </si>
  <si>
    <t>Итого</t>
  </si>
  <si>
    <t>баллы</t>
  </si>
  <si>
    <r>
      <t xml:space="preserve">В целях оценки показателя учитываются опросы общественного мнения по бюджетной тематике, по результатам которых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опубликованы отчеты с указанием: а) даты проведения опроса; б) количества участников опроса; в) полученных результатов. Учитываются опросы, в которых приняли участие не менее 100 человек. В целях оценки показателя достаточным является проведение в течение </t>
    </r>
    <r>
      <rPr>
        <i/>
        <sz val="9"/>
        <color indexed="8"/>
        <rFont val="Times New Roman"/>
        <family val="1"/>
        <charset val="204"/>
      </rPr>
      <t xml:space="preserve">квартала </t>
    </r>
    <r>
      <rPr>
        <i/>
        <sz val="9"/>
        <color indexed="8"/>
        <rFont val="Times New Roman"/>
        <family val="1"/>
        <charset val="204"/>
      </rPr>
      <t>хотя бы одного опроса, удовлетворяющего указанным требованиям.</t>
    </r>
  </si>
  <si>
    <t>Если опрос общественного мнения по бюджетной тематике проводился на ином портале (сайте) или иным способом, сведения о нем будут учитываться в следующих случаях: а) при публикации отчета о результатах опроса на портале (сайте) субъекта РФ, предназначенном для публикации бюджетных данных; при этом, в составе отчета помимо указанных выше требований должны содержаться сведения об инициаторе опроса и способе его проведения; б) при наличии ссылки на результаты опроса с портала (сайта) органов государственной власти субъекта РФ, предназначенном для публикации бюджетных данных, на портал (сайт), на котором проводился опрос; при этом обязательно соблюдение указанных выше требований к отчету.</t>
  </si>
  <si>
    <t>Да, в опросе приняли участие более 400 человек</t>
  </si>
  <si>
    <t>Да, в опросе приняли участие от 100 до 400 человек</t>
  </si>
  <si>
    <t xml:space="preserve">В целях оценки показателя учитывается публикация вопросов граждан и ответов на них представителей государственной власти субъекта РФ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Примерами реализации возможности являются: организация работы форума, онлайн-приемной, ведение рубрики «вопрос-ответ» и т.п. </t>
  </si>
  <si>
    <t>Учитывается публикация вопросов и ответов, для которых однозначно определяется дата их публикации. Случаи, когда на вопрос гражданина, заданного в открытом доступе в сети Интернет, ответ представителя государственной власти субъекта РФ не опубликован в течение 10 календарных дней, в целях оценки показателя не учитываются.</t>
  </si>
  <si>
    <t>Предоставленной возможностью воспользовались не менее 30 человек</t>
  </si>
  <si>
    <t>Предоставленной возможностью воспользовались не менее 10 человек</t>
  </si>
  <si>
    <t>Такая возможность не предоставлена или ей воспользовалось менее 10 человек</t>
  </si>
  <si>
    <t xml:space="preserve">Оценка показателя осуществляется на основе кнопок социальных сетей, установленных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t>
  </si>
  <si>
    <t>Да, использовались</t>
  </si>
  <si>
    <t>Нет, не использовались</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</si>
  <si>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</si>
  <si>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Показатель оценивается при обязательном соблюдении следующих условий:</t>
  </si>
  <si>
    <t>а) Открытость сведений о работе общественного совета, созданного при финансовом органе субъекта РФ.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созданного при финансовом органе субъекта РФ; б) регламент его работы; в) годовой план его работы на 2015 год.</t>
  </si>
  <si>
    <t>б)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общественного совета при исполнительных органах государственной власти. То есть, в состав общественного совета, созданного при финансовом органе субъекта РФ, не должны входить лица, замещающие государственные должности РФ и субъектов РФ, должности государственной службы РФ и субъектов РФ, и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N 32-ФЗ «Об Общественной палате Российской Федерации» не могут быть членами Общественной палаты РФ.</t>
  </si>
  <si>
    <t>В случае несоблюдения указанных условий оценка показателя принимает значение 0 баллов.</t>
  </si>
  <si>
    <t xml:space="preserve">Да, заседания проводились и опубликованы принятые итоговые документы (протоколы) </t>
  </si>
  <si>
    <t>Нет, заседания не проводились или принятые итоговые документы (протоколы) не опубликованы, либо не соблюдены требования к открытости данных о работе общественного совета и (или) составу его участников</t>
  </si>
  <si>
    <t>В опросе приняли участие менее 100 человек</t>
  </si>
  <si>
    <t>Опросы не проводились или отчеты не опубликованы</t>
  </si>
  <si>
    <t>Возможность не предоставлена</t>
  </si>
  <si>
    <t xml:space="preserve">Возникшие трудности с поиском </t>
  </si>
  <si>
    <t>Facebook</t>
  </si>
  <si>
    <t>Twitter</t>
  </si>
  <si>
    <t>Вконтакте</t>
  </si>
  <si>
    <t>Соблюдение требований к открытости работы Общественного совета, созданного при финансовом органе</t>
  </si>
  <si>
    <t>регламенте работы</t>
  </si>
  <si>
    <t>плане работы на 2015 год</t>
  </si>
  <si>
    <t>составе участников</t>
  </si>
  <si>
    <t>Да</t>
  </si>
  <si>
    <t>Нет</t>
  </si>
  <si>
    <t>Соблюдение ограничений, установленных законодательством, к составу совета</t>
  </si>
  <si>
    <t>Опубликованные сведения по результатам опросов</t>
  </si>
  <si>
    <t>Результаты опроса</t>
  </si>
  <si>
    <t>Количество участников опроса</t>
  </si>
  <si>
    <t>http://orel-region.ru/index.php?head=46</t>
  </si>
  <si>
    <t>http://budget.mos.ru/</t>
  </si>
  <si>
    <t>http://minfinkubani.ru/budget_citizens/</t>
  </si>
  <si>
    <t>http://minfin34.ru/</t>
  </si>
  <si>
    <t>http://openbudsk.ru/content/bdg/</t>
  </si>
  <si>
    <t>http://budjet.gosman-mp.ru/</t>
  </si>
  <si>
    <t>http://budget.permkrai.ru/</t>
  </si>
  <si>
    <t>http://mf.nnov.ru:8025/</t>
  </si>
  <si>
    <t>http://monitoring.yanao.ru/yamal/index.php?option=com_content&amp;view=article&amp;id=299&amp;Itemid=717</t>
  </si>
  <si>
    <t>http://budget.omsk.ifinmon.ru/</t>
  </si>
  <si>
    <t>http://minfin.khabkrai.ru/portal/Menu/Page/1</t>
  </si>
  <si>
    <t>http://www.fincom.spb.ru/cf/activity/opendata/budget_for_people.htm</t>
  </si>
  <si>
    <t>http://www.gfu.ivanovo.ru/index.php?topic=18</t>
  </si>
  <si>
    <t>http://www.admoblkaluga.ru/main/work/finances/open-budget/</t>
  </si>
  <si>
    <t>http://www.finsmol.ru/open/nJv558Sj</t>
  </si>
  <si>
    <t>http://www.pskov.ru/budget</t>
  </si>
  <si>
    <t>http://minfin01-maykop.ru/Show/Category/13?ItemId=145</t>
  </si>
  <si>
    <t>http://mf-ao.ru/index.php/2014-02-25-10-55-37</t>
  </si>
  <si>
    <t>http://www.finupr.kurganobl.ru/index.php?test=budjetgrd</t>
  </si>
  <si>
    <t>http://www.depfin.admhmao.ru/wps/portal/fin/home/budget</t>
  </si>
  <si>
    <t>http://fin22.ru/opendata/</t>
  </si>
  <si>
    <t>http://fin.amurobl.ru:8080/oblastnoy-byudzhet/byudzhet-dlya-grazhdan/</t>
  </si>
  <si>
    <t>http://beldepfin.ru/</t>
  </si>
  <si>
    <t>http://nb44.ru/index.php/2013-04-05-08-17-51</t>
  </si>
  <si>
    <t>Количество опросов</t>
  </si>
  <si>
    <t>http://minfin.ryazangov.ru/activities/</t>
  </si>
  <si>
    <t>http://minfin.kalmregion.ru/index.php?option=com_content&amp;view=article&amp;id=54&amp;Itemid=48</t>
  </si>
  <si>
    <t>http://minfin09.ucoz.ru/load/bjudzhet_respubliki/bjudzhet_dlja_grazhdan/81</t>
  </si>
  <si>
    <t>http://mari-el.gov.ru/minfin/Pages/budget_citizens.aspx</t>
  </si>
  <si>
    <t>http://www.sakha.gov.ru/node/214513</t>
  </si>
  <si>
    <t>http://openbudget.kamgov.ru/Dashboard#/plan/plan/indicators</t>
  </si>
  <si>
    <t>Формат площадки для обсуждения</t>
  </si>
  <si>
    <t>http://www.df35.ru/</t>
  </si>
  <si>
    <t>http://www.minfin.donland.ru/</t>
  </si>
  <si>
    <t>http://www.minfin74.ru/mBudget/budget-citizens.php</t>
  </si>
  <si>
    <t>http://www.r-19.ru/authorities/ministry-of-finance-of-the-republic-of-khakassia/common/adresa-i-kontakty/</t>
  </si>
  <si>
    <t>http://www.ofukem.ru/</t>
  </si>
  <si>
    <t>http://www.eao.ru/?p=161</t>
  </si>
  <si>
    <t>в том числе наличие сведений о:</t>
  </si>
  <si>
    <t>Да, проводились и опубликованы протоколы</t>
  </si>
  <si>
    <t>Предоставленной возможностью воспользовалось менее 10 человек</t>
  </si>
  <si>
    <t>Возможность (инфраструктура) не использовалась</t>
  </si>
  <si>
    <t>http://beldepfin.ru/?page_id=2085</t>
  </si>
  <si>
    <t>http://bryanskoblfin.ru/Show/Content/915</t>
  </si>
  <si>
    <t>http://dtf.avo.ru/index.php?option=com_content&amp;view=article&amp;id=235:2015-05-21-06-08-40&amp;catid=84:2015-05-21-06-06-51&amp;Itemid=173</t>
  </si>
  <si>
    <t>http://www.gfu.vrn.ru/obsch1/obsch2/</t>
  </si>
  <si>
    <t>http://www.gfu.ivanovo.ru/index.php?topic=16</t>
  </si>
  <si>
    <t>http://admoblkaluga.ru/sub/finan/sovet.php</t>
  </si>
  <si>
    <t>http://depfin.adm44.ru/index.aspx</t>
  </si>
  <si>
    <t>http://adm.rkursk.ru/index.php?id=783&amp;mat_id=21754</t>
  </si>
  <si>
    <t>http://www.admlip.ru/economy/finances/</t>
  </si>
  <si>
    <t>http://minfin.ryazangov.ru/department/ob_sov/</t>
  </si>
  <si>
    <t>http://fin.tmbreg.ru/6228/7517.html</t>
  </si>
  <si>
    <t>http://www.reg.tverfin.ru/</t>
  </si>
  <si>
    <t>http://minfin.tularegion.ru/obchsovet/</t>
  </si>
  <si>
    <t>http://narod.yarregion.ru/service/obschestvennye-sovety/spisok-sovetov/departament-finansov/</t>
  </si>
  <si>
    <t>http://findep.mos.ru/</t>
  </si>
  <si>
    <t>http://minfin.karelia.ru/2015-god-7/</t>
  </si>
  <si>
    <t>http://minfin.rkomi.ru/page/9576/</t>
  </si>
  <si>
    <t>http://dvinaland.ru/gov/-6x0eyecf</t>
  </si>
  <si>
    <t>http://www.df35.ru/index.php?option=com_content&amp;view=category&amp;id=125:2013-01-28-10-05-52&amp;layout=default</t>
  </si>
  <si>
    <t>http://www.minfin39.ru/index.php</t>
  </si>
  <si>
    <t>http://finance.lenobl.ru/about/coordination_and_advisory</t>
  </si>
  <si>
    <t>http://minfin.gov-murman.ru/activities/public_council/work/</t>
  </si>
  <si>
    <t>http://novkfo.ru/%D0%BE%D0%B1%D1%89%D0%B5%D1%81%D1%82%D0%B2%D0%B5%D0%BD%D0%BD%D1%8B%D0%B9_%D1%81%D0%BE%D0%B2%D0%B5%D1%82/</t>
  </si>
  <si>
    <t>http://finance.pskov.ru/obshchestvennyi-sovet-pri-gosudarstvennom-finansovom-upravlenii-pskovskoi-oblasti</t>
  </si>
  <si>
    <t>http://www.fincom.spb.ru/cf/main.htm</t>
  </si>
  <si>
    <t>http://dfei.adm-nao.ru/informaciya-o-koordinacionnyh-soveshatelnyh-ekspertnyh-organah-sozdann/obshestvennyj-sovet/</t>
  </si>
  <si>
    <t>http://minfin01-maykop.ru/Menu/Page/170</t>
  </si>
  <si>
    <t>http://www.minfin.kalmregion.ru/index.php?option=com_content&amp;view=article&amp;id=70&amp;Itemid=66</t>
  </si>
  <si>
    <t>http://mf-ao.ru/</t>
  </si>
  <si>
    <t>http://volgafin.volganet.ru/coordination/meeting/protocols/2811/</t>
  </si>
  <si>
    <t>http://www.minfin.donland.ru/ob_sovet</t>
  </si>
  <si>
    <t>http://minfin.e-dag.ru/about/koordinatsionnye-i-soveshchatelnye-organy/25789-o-sozdanii-obshchestvennogo-soveta-pri-ministerstve-finansov-respubliki-dagestan</t>
  </si>
  <si>
    <t>http://www.mfri.ru/</t>
  </si>
  <si>
    <t>http://minfin09.ucoz.ru/load/kadry/obshhestvennyj_sovet/68</t>
  </si>
  <si>
    <t>http://www.mfrno-a.ru</t>
  </si>
  <si>
    <t>https://minfin.bashkortostan.ru/activity/?SECTION_ID=17113</t>
  </si>
  <si>
    <t>http://mari-el.gov.ru/minfin/Pages/Osovet.aspx</t>
  </si>
  <si>
    <t>http://www.minfinrm.ru/pub-sovet/</t>
  </si>
  <si>
    <t>http://www.mfur.ru/activities/ob_sovet/2015.php</t>
  </si>
  <si>
    <t>http://gov.cap.ru/SiteMap.aspx?gov_id=22&amp;id=1787640</t>
  </si>
  <si>
    <t>http://mfin.permkrai.ru/sow/osminfin/2015/</t>
  </si>
  <si>
    <t>http://depfin.kirov.ru/</t>
  </si>
  <si>
    <t>http://mf.nnov.ru/index.php?option=com_k2&amp;view=item&amp;layout=item&amp;id=109&amp;Itemid=363</t>
  </si>
  <si>
    <t>http://www.minfin.orb.ru/ob_sovet/ob_deyat</t>
  </si>
  <si>
    <t>http://finance.pnzreg.ru/Obshestvenniysovet</t>
  </si>
  <si>
    <t>http://minfin-samara.ru/processing/advisory_council/</t>
  </si>
  <si>
    <t>http://saratov.gov.ru/gov/auth/minfin/</t>
  </si>
  <si>
    <t>http://ufo.ulntc.ru/index.php?mgf=sovet/sos&amp;slep=net</t>
  </si>
  <si>
    <t>http://www.finupr.kurganobl.ru/index.php?test=obsovet</t>
  </si>
  <si>
    <t>http://minfin.midural.ru/document/category/94#document_list</t>
  </si>
  <si>
    <t>http://admtyumen.ru/ogv_ru/gov/administrative/finance_department.htm</t>
  </si>
  <si>
    <t>http://minfin74.ru/mAbout/advisory.php</t>
  </si>
  <si>
    <t>http://www.depfin.admhmao.ru/wps/portal/fin/home/koord_organy</t>
  </si>
  <si>
    <t>http://xn--80aealotwbjpid2k.xn--80aze9d.xn--p1ai/power/iov/finance_dep/Obsh_sov_DF/#bc</t>
  </si>
  <si>
    <t>http://www.minfin-altai.ru/about/deyatelnost/protocols-2014.php</t>
  </si>
  <si>
    <t>http://www.minfinrb.ru/news/671/</t>
  </si>
  <si>
    <t>http://www.minfintuva.ru/15/page2002.html</t>
  </si>
  <si>
    <t>http://r-19.ru/authorities/ministry-of-finance-of-the-republic-of-khakassia/common/obshchestvennyy-sovet-pr11i-ministerstve-finansov-respubliki-khakasiya/</t>
  </si>
  <si>
    <t>http://fin22.ru/opinion/ob-sovet/</t>
  </si>
  <si>
    <t>http://xn--h1aakfb4b.xn--80aaaac8algcbgbck3fl0q.xn--p1ai/</t>
  </si>
  <si>
    <t>http://minfin.krskstate.ru/social</t>
  </si>
  <si>
    <t>http://www.gfu.ru/sovet/</t>
  </si>
  <si>
    <t>http://www.ofukem.ru/content/blogcategory/1/92/</t>
  </si>
  <si>
    <t>http://mf.omskportal.ru/ru/RegionalPublicAuthorities/executivelist/MF/obshsovet/sostav.html</t>
  </si>
  <si>
    <t>http://www.findep.org/posts/novosti-departamenta/</t>
  </si>
  <si>
    <t>http://www.sakha.gov.ru/node/154847</t>
  </si>
  <si>
    <t>http://www.kamchatka.gov.ru/?cont=oiv_din&amp;mcont=5587&amp;menu=4&amp;menu2=0&amp;id=168</t>
  </si>
  <si>
    <t>http://primorsky.ru/authorities/executive-agencies/departments/finance/</t>
  </si>
  <si>
    <t>http://minfin.khabkrai.ru/portal/Show/Category/94?ItemId=469</t>
  </si>
  <si>
    <t>http://www.fin.amurobl.ru:8080/deyatelnost/obshchestvennyy-sovet-pri-ministerstve-finansov-amurskoy-oblasti/</t>
  </si>
  <si>
    <t>http://sakhminfin.ru/index.php/oministerstve/kosoorg/obshchestvennyj-sovet</t>
  </si>
  <si>
    <t>http://eao.ru/?p=161</t>
  </si>
  <si>
    <t>http://chuk3.dot.ru/power/administrative_setting/Dep_fin_ecom/ypr_fin_dep_fin/</t>
  </si>
  <si>
    <t>http://minfin.rk.gov.ru/rus/info.php?id=606651</t>
  </si>
  <si>
    <t>http://sevastopol.gov.ru/</t>
  </si>
  <si>
    <t>http://bryanskoblfin.ru/Show/Content/65</t>
  </si>
  <si>
    <t>http://dtf.avo.ru/index.php?option=com_content&amp;view=article&amp;id=17&amp;Itemid=7</t>
  </si>
  <si>
    <t>http://www.gfu.vrn.ru/</t>
  </si>
  <si>
    <t>http://admlip.ru/economy/finances/proekty/</t>
  </si>
  <si>
    <t>http://www.reg.tverfin.ru/index.php?option=com_content&amp;task=view&amp;id=49&amp;Itemid=34</t>
  </si>
  <si>
    <t>https://twitter.com/budgetmosru</t>
  </si>
  <si>
    <t>https://twitter.com/MinfinKarelia</t>
  </si>
  <si>
    <t>https://vk.com/minfinrk</t>
  </si>
  <si>
    <t>http://www.minfin39.ru/ministry/mfko/</t>
  </si>
  <si>
    <t>https://twitter.com/finance_lenobl</t>
  </si>
  <si>
    <t>http://www.pravitelstvokbr.ru/oigv/minfin/</t>
  </si>
  <si>
    <t>http://www.mfrno-a.ru/</t>
  </si>
  <si>
    <t>https://vk.com/openbudsk</t>
  </si>
  <si>
    <t>https://minfin.bashkortostan.ru/activity/?SECTION_ID=18373</t>
  </si>
  <si>
    <t>http://www.minfinrm.ru/</t>
  </si>
  <si>
    <t>https://twitter.com/minfin_rt</t>
  </si>
  <si>
    <t>http://www.depfin.kirov.ru/about/</t>
  </si>
  <si>
    <t>http://minfin.pnzreg.ru/budget</t>
  </si>
  <si>
    <t>http://minfin-samara.ru/budget/laws_budget/zob_20152017/</t>
  </si>
  <si>
    <t>https://twitter.com/ifinmon</t>
  </si>
  <si>
    <t>http://minfin.midural.ru/article/show/id/5</t>
  </si>
  <si>
    <t>http://admtyumen.ru/ogv_ru/index.htm</t>
  </si>
  <si>
    <t>https://twitter.com/minfinaltay</t>
  </si>
  <si>
    <t>http://xn--90anaogbv3a.xn--p1ai/</t>
  </si>
  <si>
    <t>http://minfin.krskstate.ru/</t>
  </si>
  <si>
    <t>https://vk.com/id300048909</t>
  </si>
  <si>
    <t>http://mfnsonso2.nso.ru/recoverer_info/Pages/default.aspx</t>
  </si>
  <si>
    <t>http://www.findep.org/</t>
  </si>
  <si>
    <t>http://open.primorsky.ru/</t>
  </si>
  <si>
    <t>http://minfin.49gov.ru/</t>
  </si>
  <si>
    <t>http://sakhminfin.ru/</t>
  </si>
  <si>
    <t>http://xn--80atapud1a.xn--p1ai/power/administrative_setting/Dep_fin_ecom/</t>
  </si>
  <si>
    <t>https://sevastopol.gov.ru/index.php</t>
  </si>
  <si>
    <t>http://www.novkfo.ru/</t>
  </si>
  <si>
    <t>http://minfin.tatarstan.ru/</t>
  </si>
  <si>
    <t>http://ufo.ulntc.ru/</t>
  </si>
  <si>
    <t>Используемые соцсети и количество подписчиков (читателей) в них</t>
  </si>
  <si>
    <t>https://www.facebook.com/beldepfinru</t>
  </si>
  <si>
    <t xml:space="preserve"> https://twitter.com/beldepfin_ru</t>
  </si>
  <si>
    <t>Портал, где публикуются бюджетные данные</t>
  </si>
  <si>
    <t>https://vk.com/openbudget</t>
  </si>
  <si>
    <t>https://twitter.com/Open_Budget_MR</t>
  </si>
  <si>
    <t>https://ru-ru.facebook.com/people/Finansovoe-Upravlenie-Tambovskoy-Oblasti/100004698137065</t>
  </si>
  <si>
    <t>https://twitter.com/finance_tambobl</t>
  </si>
  <si>
    <t>http://mf.mosreg.ru/</t>
  </si>
  <si>
    <t>http://fin.tmbreg.ru/</t>
  </si>
  <si>
    <t>http://www.yarregion.ru/depts/depfin/default.aspx</t>
  </si>
  <si>
    <t>http://minfin.karelia.ru/</t>
  </si>
  <si>
    <t>http://www.minfin.rkomi.ru/</t>
  </si>
  <si>
    <t>http://finance.lenobl.ru/</t>
  </si>
  <si>
    <t>https://twitter.com/minfin51</t>
  </si>
  <si>
    <t>http://minfin.gov-murman.ru/</t>
  </si>
  <si>
    <t>http://minfin.e-dag.ru/</t>
  </si>
  <si>
    <t>https://www.facebook.com/mfri.press</t>
  </si>
  <si>
    <t>https://twitter.com/minfin_ri</t>
  </si>
  <si>
    <t>http://mfri.ru/</t>
  </si>
  <si>
    <t>https://twitter.com/minfin56</t>
  </si>
  <si>
    <t>https://www.facebook.com/orenminfin/timeline/</t>
  </si>
  <si>
    <t>http://www.minfin.orb.ru/</t>
  </si>
  <si>
    <t>https://twitter.com/ulminfin</t>
  </si>
  <si>
    <t>https://vk.com/public49581205</t>
  </si>
  <si>
    <t>http://www.minfin-altai.ru/</t>
  </si>
  <si>
    <t>https://vk.com/minfinrt</t>
  </si>
  <si>
    <t>http://www.minfintuva.ru/</t>
  </si>
  <si>
    <t>http://gfu.ru/</t>
  </si>
  <si>
    <t>https://vk.com/club96260486</t>
  </si>
  <si>
    <t>http://minfin.rk.gov.ru/</t>
  </si>
  <si>
    <t>https://twitter.com/MinfinCrimea16</t>
  </si>
  <si>
    <t>https://www.facebook.com/minfinancerk</t>
  </si>
  <si>
    <t>Нет, не проводились или протоколы не опубликованы</t>
  </si>
  <si>
    <t>В разделе "Департамент финансов" - "Работа с персоналом"</t>
  </si>
  <si>
    <t>http://mf.mosreg.ru/dokumenty/plany-raboty-soveta/</t>
  </si>
  <si>
    <t>В разделе "Документы"</t>
  </si>
  <si>
    <t>http://www.minfinchr.ru/obshchestvennyj-sovet-pri-ministerstve/45-news/414-normativnye-akty</t>
  </si>
  <si>
    <t>http://minfin.tatarstan.ru/rus/obshchestvenniy-sovet.htm</t>
  </si>
  <si>
    <t>В разделе "Новости"</t>
  </si>
  <si>
    <t>http://mfnsonso2.nso.ru/Pages/default.aspx</t>
  </si>
  <si>
    <t>http://minfin.49gov.ru/depart/coordinating/</t>
  </si>
  <si>
    <t>Даты проведения опроса</t>
  </si>
  <si>
    <t>Опубликованные сведения не отвечают требованиям</t>
  </si>
  <si>
    <t>https://twitter.com/finans53</t>
  </si>
  <si>
    <t>http://www.minfinchr.ru/o-ministerstve; http://chechnya.ifinmon.ru/</t>
  </si>
  <si>
    <t>Общественное участие (IV квартал 2015 года)</t>
  </si>
  <si>
    <t>В данном разделе оцениваются предоставляемые органами государственной власти субъектов РФ возможности для общественного участия и контроля в сфере управления общественными финансами по итогам работы за IV квартал 2015 года.</t>
  </si>
  <si>
    <t xml:space="preserve">В целях оценки показателя учитывается публикация информационных сообщений: а) на портале (сайте) субъекта РФ, предназначенном для публикации бюджетных данных; б) на специализированном портале (сайте) субъекта РФ для публикации информации о бюджетных данных для граждан; в) на сайте законодательного органа государственной власти субъекта РФ. Учитываются информационные сообщения, опубликованные не ранее, чем за месяц, и не позднее, чем за неделю до проведения публичных слушаний. Учитывается публикация информационных сообщений в разделах «Анонсы», «Мероприятия», «Общественное участие» и т.п.; публикация сведений в разделе «Новости» в целях оценки данного показателя не учитывается. </t>
  </si>
  <si>
    <t>В составе информационных сообщений о проведении публичных слушаний в обязательном порядке должны быть указаны дата и место их проведения. Публичными слушаниями признаются мероприятия, проводимые в очной форме, в которых может принять участие любой гражданин.</t>
  </si>
  <si>
    <t>Нет, не опубликовано или не отвечает требованиям</t>
  </si>
  <si>
    <t>Проводились ли в IV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t>
  </si>
  <si>
    <t xml:space="preserve">Нет, опросы не проводились или не соответствуют требованиям либо отчеты по результатам опросов не опубликованы </t>
  </si>
  <si>
    <t>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IV квартале 2015 года?</t>
  </si>
  <si>
    <t>Использовались ли в IV квартале 2015 года органами государственной власти субъекта РФ социальные сети для распространения информации о бюджете?</t>
  </si>
  <si>
    <t>Проводились ли в IV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t>
  </si>
  <si>
    <t xml:space="preserve">Да, опубликовано и содержит информацию о том, где можно ознакомиться с материалами по проекту бюджета </t>
  </si>
  <si>
    <t xml:space="preserve">Да, опубликовано, но не содержит информацию о том, где можно ознакомиться с материалами по проекту бюджета </t>
  </si>
  <si>
    <t>Для оценки показателя требуется публикация в течение IV квартала 2015 года информации о бюджете на странице субъекта РФ или финансового органа РФ хотя бы в одной социальной сети, доступ в которую возможен с использованием кнопки, установленной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t>
  </si>
  <si>
    <t>Оценка показателя 15.1</t>
  </si>
  <si>
    <t>Нет, не опубликовано</t>
  </si>
  <si>
    <t>Дата публикации информационного сообщения</t>
  </si>
  <si>
    <t>Дата проведения публичных слушаний</t>
  </si>
  <si>
    <t>Сведения о месте проведения</t>
  </si>
  <si>
    <t>Формат публичных слушаний</t>
  </si>
  <si>
    <t>Соблюдение срока публикации информационного сообщения</t>
  </si>
  <si>
    <t>Опубликовано, но не отвечает требованиям</t>
  </si>
  <si>
    <t>Да, опубликовано и содержит информацию о том, где можно ознакомиться с материалами по проекту бюджета</t>
  </si>
  <si>
    <t>Да, опубликовано, но не содержит информацию о том, где можно ознакомиться с материалами по проекту бюджета</t>
  </si>
  <si>
    <t>15.1</t>
  </si>
  <si>
    <t>15.2</t>
  </si>
  <si>
    <t>15.3</t>
  </si>
  <si>
    <t>15.4</t>
  </si>
  <si>
    <t>15.5</t>
  </si>
  <si>
    <t>В целях оценки показателя учитываются опросы общественного мнения по бюджетной тематике, по результатам которых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опубликованы отчеты с указанием: а) даты проведения опроса; б) количества участников опроса; в) полученных результатов. Учитываются опросы, в которых приняли участие не менее 100 человек. В целях оценки показателя достаточным является проведение в течение квартала хотя бы одного опроса, удовлетворяющего указанным требованиям.</t>
  </si>
  <si>
    <t xml:space="preserve">15.2. Проводились ли в IV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 </t>
  </si>
  <si>
    <t>Исходные данные и оценка показателя "15.3. 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IV квартале 2015 года?"</t>
  </si>
  <si>
    <t>15.3. 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IV квартале 2015 года?</t>
  </si>
  <si>
    <t>Исходные данные и оценка показателя "15.4. Использовались ли в IV квартале 2015 года органами государственной власти субъекта РФ социальные сети для распространения информации о бюджете?"</t>
  </si>
  <si>
    <t>Исходные данные и оценка показателя "15.5. Проводились ли в IV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t>
  </si>
  <si>
    <t>Итого по разделу 15</t>
  </si>
  <si>
    <t>15.1. Опубликовано ли информационное сообщение для граждан о проведении публичных слушаний по проекту закона о бюджете на 2016 год и плановый период 2017 и 2018 годов (по проекту закона о бюджете на 2016 год)?</t>
  </si>
  <si>
    <t>Исходные данные и оценка показателя "15.2. Проводились ли в IV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t>
  </si>
  <si>
    <t>15.2. Проводились ли в IV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t>
  </si>
  <si>
    <t>15.4. Использовались ли в IV квартале 2015 года органами государственной власти субъекта РФ социальные сети для распространения информации о бюджете?</t>
  </si>
  <si>
    <t>15.5. Проводились ли в IV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t>
  </si>
  <si>
    <t>Оценка показателя 15.2</t>
  </si>
  <si>
    <t>Оценка показателя 15.3</t>
  </si>
  <si>
    <t>Оценка показателя 15.4</t>
  </si>
  <si>
    <t>15.1 Опубликовано ли информационное сообщение для граждан о проведении публичных слушаний по проекту закона о бюджете на 2016 год и плановый период 2017 и 2018 годов (по проекту закона о бюджете на 2016 год)</t>
  </si>
  <si>
    <t>Оценка показателя 15.5</t>
  </si>
  <si>
    <t>15.4. Использовались ли во IV квартале 2015 года органами государственной власти субъекта РФ социальные сети для распространения информации о бюджете?</t>
  </si>
  <si>
    <t>http://minfin.rkomi.ru/page/5652/</t>
  </si>
  <si>
    <t>http://dvinaland.ru/-jy0jwy2y</t>
  </si>
  <si>
    <t>http://www.minfin01-maykop.ru/Show/Category/36?ItemId=173</t>
  </si>
  <si>
    <t>http://www.donland.ru/Donland/Pages/View.aspx?pageid=92219&amp;mid=83794&amp;ItemID=60518</t>
  </si>
  <si>
    <t>http://www.sobranie.info/hearings.php</t>
  </si>
  <si>
    <t>http://kurskduma.ru/news/other2.php</t>
  </si>
  <si>
    <t>Очная</t>
  </si>
  <si>
    <t>22-27.10.2015</t>
  </si>
  <si>
    <t>http://www.oblsovet.ru/legislation/hearing/</t>
  </si>
  <si>
    <t>Не указано</t>
  </si>
  <si>
    <t>Заочная</t>
  </si>
  <si>
    <t>06.112015</t>
  </si>
  <si>
    <t>http://budget.bryanskoblfin.ru/Show/Category/?ItemId=26</t>
  </si>
  <si>
    <t>http://dtf.avo.ru/index.php?option=com_content&amp;view=article&amp;id=168&amp;Itemid=139</t>
  </si>
  <si>
    <t>http://open-budget.ru/normativnaya-baza/nb.html</t>
  </si>
  <si>
    <t>http://www.admoblkaluga.ru/main/work/finances/open-budget/index.php</t>
  </si>
  <si>
    <t>http://narodportal.ru/opros/</t>
  </si>
  <si>
    <t>http://ob.mosreg.ru/index.php/opros</t>
  </si>
  <si>
    <t>http://orel-region.ru/poll</t>
  </si>
  <si>
    <t>http://finapp.tambov.gov.ru/forum/viewforum.php?f=17</t>
  </si>
  <si>
    <t>http://www.yarregion.ru/depts/depfin/tmpPages/programs.aspx</t>
  </si>
  <si>
    <t>http://minfin.karelia.ru/about-us/</t>
  </si>
  <si>
    <t>http://dvinaland.ru/budget</t>
  </si>
  <si>
    <t>http://budget.lenobl.ru/new/takepart/</t>
  </si>
  <si>
    <t>http://openregion.gov-murman.ru/vote/</t>
  </si>
  <si>
    <t>http://portal.novkfo.ru/Menu/Page/45</t>
  </si>
  <si>
    <t>http://www.pskov.ru/region/obshchestvo</t>
  </si>
  <si>
    <t>http://adm-nao.ru/spravochnaya-informaciya/byudzhet-dlya-grazhdan/</t>
  </si>
  <si>
    <t>http://minfin01-maykop.ru/Menu/Page/175</t>
  </si>
  <si>
    <t>http://www.mfri.ru/index.php/2013-12-01-16-47-32</t>
  </si>
  <si>
    <t>http://www.mfrno-a.ru/about/</t>
  </si>
  <si>
    <t>http://openbudsk.ru/vote/</t>
  </si>
  <si>
    <t>http://www.minfinrm.ru/budget%20for%20citizens/</t>
  </si>
  <si>
    <t>http://minfin.tatarstan.ru/rus/budget.html</t>
  </si>
  <si>
    <t>http://finance.pnzreg.ru/budget/Otkrytyy_Byudet_Penzenskoy_oblasti</t>
  </si>
  <si>
    <t>http://minfin-samara.ru/BudgetDG/</t>
  </si>
  <si>
    <t>http://ufo.ulntc.ru/index.php; http://ufo.ulntc.ru/?mgf=budget/open_budget</t>
  </si>
  <si>
    <t>http://admtyumen.ru/ogv_ru/finance/finance/bugjet.htm</t>
  </si>
  <si>
    <t>http://www.minfin74.ru/poll/</t>
  </si>
  <si>
    <t>http://www.minfin-altai.ru/byudzhet/open-budget/the-respondents.php</t>
  </si>
  <si>
    <t>http://budget17.ru/?page_id=451</t>
  </si>
  <si>
    <t>http://r-19.ru/authorities/ministry-of-finance-of-the-republic-of-khakassia/common/</t>
  </si>
  <si>
    <t>http://fin22.ru/opinion/vote/</t>
  </si>
  <si>
    <t>http://gfu.ru/vote/vote_result.php</t>
  </si>
  <si>
    <t>http://www.ofukem.ru/content/blogcategory/125/133/</t>
  </si>
  <si>
    <t>http://mfnsonso2.nso.ru/deyatelnost/budget/Pages/default.aspx</t>
  </si>
  <si>
    <t>http://budget.omsk.ifinmon.ru/index.php/opross</t>
  </si>
  <si>
    <t>http://primorsky.ru/authorities/executive-agencies/departments/finance/budget/open-budget.php</t>
  </si>
  <si>
    <t>http://minfin.49gov.ru/feedback/polls/</t>
  </si>
  <si>
    <t>http://www.eao.ru/?p=3826</t>
  </si>
  <si>
    <t>http://xn--80atapud1a.xn--p1ai/power/administrative_setting/Dep_fin_ecom/budzet/</t>
  </si>
  <si>
    <t>http://minfin.rk.gov.ru/rus/info.php?id=606694</t>
  </si>
  <si>
    <t>https://sevastopol.gov.ru/goverment/statistics/butget/</t>
  </si>
  <si>
    <t>http://ns.bryanskoblfin.ru/Show/Category/?ItemId=26</t>
  </si>
  <si>
    <t>http://vopros-otvet.avo.ru/viewforum.php?id=28</t>
  </si>
  <si>
    <t>http://open-budget.ru/mail/feedback.php</t>
  </si>
  <si>
    <t>http://nb44.ru/index.php/chto-takoe-byudzhet</t>
  </si>
  <si>
    <t>http://adm.rkursk.ru/index.php?id=784&amp;year=2015</t>
  </si>
  <si>
    <t>http://www.reg.tverfin.ru/index.php?option=com_fireboard&amp;Itemid=132</t>
  </si>
  <si>
    <t>http://budget.mos.ru/feedback</t>
  </si>
  <si>
    <t>http://minfin.karelia.ru/vopros-otvet/</t>
  </si>
  <si>
    <t>http://opendata.rkomi.ru/about/questions</t>
  </si>
  <si>
    <t>http://old.dvinaland.ru/finance/index.php?SECTION_ID=261</t>
  </si>
  <si>
    <t>http://www.df35.ru/index.php?option=com_content&amp;view=article&amp;id=2100%3A2013-11-22-04-51-23&amp;catid=158%3A2013&amp;Itemid=200</t>
  </si>
  <si>
    <t>http://www.minfin39.ru/forum/</t>
  </si>
  <si>
    <t>http://finance.pskov.ru/</t>
  </si>
  <si>
    <t>http://dfei.adm-nao.ru/byudzhet-dlya-grazhdan/</t>
  </si>
  <si>
    <t>http://minfin01-maykop.ru/Menu/Page/1</t>
  </si>
  <si>
    <t>http://minfinkubani.ru/communication/forum/</t>
  </si>
  <si>
    <t>http://mf-ao.ru/forum/index.php?sid=adcf358e5851d100b7c5fe62892b60d3</t>
  </si>
  <si>
    <t>http://minfin34.ru/feedback/?date-q=y&amp;date-start=1441090800&amp;date-end=1441090800</t>
  </si>
  <si>
    <t>http://www.mfri.ru/index.php/feedback/faq</t>
  </si>
  <si>
    <t>http://www.mfrno-a.ru/login/otkrytyy_byudzhet.php</t>
  </si>
  <si>
    <t>http://openbudsk.ru/folder/</t>
  </si>
  <si>
    <t>http://mf.e-mordovia.ru/</t>
  </si>
  <si>
    <t>http://minfin.tatarstan.ru/index.htm/faq</t>
  </si>
  <si>
    <t>http://www.mfur.ru/treatment/directum.php</t>
  </si>
  <si>
    <t>http://mfforum.cap.ru/</t>
  </si>
  <si>
    <t>http://budget.permkrai.ru/feedbacks/index</t>
  </si>
  <si>
    <t>http://www.depfin.kirov.ru/public/</t>
  </si>
  <si>
    <t>http://minfin.orb.ru/forum/index.php</t>
  </si>
  <si>
    <t>http://minfin-samara.ru/MINISTERSTVO111/management/</t>
  </si>
  <si>
    <t>http://saratov.ifinmon.ru/index.php/forum/index</t>
  </si>
  <si>
    <t>http://ufo.ulntc.ru/fr/viewforum.php?f=4&amp;sid=547a69ba91d7b5299b1fe46d600ff553</t>
  </si>
  <si>
    <t>http://minfin.midural.ru/faq/list</t>
  </si>
  <si>
    <t>http://www.depfin.admhmao.ru/wps/portal/fin/home/question</t>
  </si>
  <si>
    <t>http://www.minfin-altai.ru/byudzhet/budget-for-citizens/?type=original</t>
  </si>
  <si>
    <t>http://budget.govrb.ru/ebudget/Menu/Page/1</t>
  </si>
  <si>
    <t>http://budget17.ru/</t>
  </si>
  <si>
    <t>http://r-19.ru/authorities/ministry-of-finance-of-the-republic-of-khakassia/ask/</t>
  </si>
  <si>
    <t>http://mfnsonso2.nso.ru/priem/Pages/e_questions.aspx</t>
  </si>
  <si>
    <t>http://www.sakha.gov.ru/node/74515</t>
  </si>
  <si>
    <t>http://openbudget.kamgov.ru/Dashboard#/info/faq</t>
  </si>
  <si>
    <t>http://primorsky.ru/forum/3/</t>
  </si>
  <si>
    <t>http://fin.amurobl.ru:8080/feedback.php</t>
  </si>
  <si>
    <t>http://iis.minfin.49gov.ru/forum/</t>
  </si>
  <si>
    <t>http://xn--80atapud1a.xn--p1ai/waiting_room/feedback/</t>
  </si>
  <si>
    <t>Опросы проводятся на форуме</t>
  </si>
  <si>
    <t>05.10.2015-31.12.2015</t>
  </si>
  <si>
    <t>09.11.2015-25.11.2015</t>
  </si>
  <si>
    <t>По ссылке "Опросы" переход на "Форум", где требуется обязательная регистрация</t>
  </si>
  <si>
    <t>http://www.minfin34.ru/opros/vote_result.php?VOTE_ID=1</t>
  </si>
  <si>
    <t>http://minfin.e-dag.ru/activity/byudzhet-dlya-grazhdan</t>
  </si>
  <si>
    <t>15.10.2015-28.10.2015</t>
  </si>
  <si>
    <t>Форум</t>
  </si>
  <si>
    <t>http://ob.mosreg.ru/index.php/forum/glavnyj-razdel</t>
  </si>
  <si>
    <t>Вопрос-ответ</t>
  </si>
  <si>
    <t>http://finance.pnzreg.ru/answer</t>
  </si>
  <si>
    <t>https://www.facebook.com/nao.ekonomika?notif_t=page_new_likes</t>
  </si>
  <si>
    <t>https://vk.com/economicsnao</t>
  </si>
  <si>
    <t>http://dfei.adm-nao.ru/; http://dfei.adm-nao.ru/byudzhet-dlya-grazhdan/obshestvennoe-uchastie/</t>
  </si>
  <si>
    <t>https://www.facebook.com/minfinkbr</t>
  </si>
  <si>
    <t>https://twitter.com/MinfinPermkrai</t>
  </si>
  <si>
    <t>Нет кнопки соцсети на сайте финоргана</t>
  </si>
  <si>
    <t>Обращения граждан</t>
  </si>
  <si>
    <t>http://mf.nnov.ru:8025/index.php/public-hearings/po-proektu-zakona-ob-oblastnom-byudzhete</t>
  </si>
  <si>
    <t>http://budget.govrb.ru/ebudget/Menu/Page/139; http://minfinrb.ru/about/askk/</t>
  </si>
  <si>
    <t>http://минфин.забайкальскийкрай.рф/bud_for_peoples.html</t>
  </si>
  <si>
    <t>http://gfu.ru/forum/index.php?PAGE_NAME=read&amp;FID=15&amp;TID=18&amp;TITLE_SEO=18-aktualnye-voprosy&amp;PAGEN_1=5</t>
  </si>
  <si>
    <t>http://sakhminfin.ru/index.php/forum/index</t>
  </si>
  <si>
    <t>https://vk.com/minfinrb</t>
  </si>
  <si>
    <t>http://gov.cap.ru/?gov_id=22</t>
  </si>
  <si>
    <t>https://www.facebook.com/Министерство-финансов-Чувашской-Республики-1602983263286747/</t>
  </si>
  <si>
    <t>На сайте финоргана нет кнопки соцсети</t>
  </si>
  <si>
    <t>https://twitter.com/minfinomsk55</t>
  </si>
  <si>
    <t>пароль</t>
  </si>
  <si>
    <t>нет доступа</t>
  </si>
  <si>
    <t>https://twitter.com/</t>
  </si>
  <si>
    <t>http://dfto.ru/</t>
  </si>
  <si>
    <t>http://dvinaland.ru/</t>
  </si>
  <si>
    <t>https://www.facebook.com/findeptomsk?fref=ts</t>
  </si>
  <si>
    <t>http://www.pravitelstvokbr.ru/oigv/minfin/obshchestvennyy_sovet.php</t>
  </si>
  <si>
    <t>http://www.mfsk.ru/main/obschestv_sovet/protocol</t>
  </si>
  <si>
    <t>http://pgu.govvrn.ru/wps/wcm/connect/vrnmain/main/ogv/iogv/executive2/regularcontent/struktured/stat13132015</t>
  </si>
  <si>
    <t>http://dfto.ru/index.php/byudzhet-dlya-grazhdan/oprosy</t>
  </si>
  <si>
    <t>13-27.11.2015</t>
  </si>
  <si>
    <t>http://минфин.забайкальскийкрай.рф/budget</t>
  </si>
  <si>
    <t>Опубликовано ли информационное сообщение для граждан о проведении публичных слушаний по проекту закона о бюджете на 2016 год и плановый период 2017 и 2018 годов (по проекту закона о бюджете на 2016 год)?</t>
  </si>
  <si>
    <t>* Изменения в анкету внесены в связи с принятием Федерального закона от 30 сентября 2015 года № 273-ФЗ «Об особенностях составления и утверждения проектов бюджетов бюджетной системы Российской Федерации на 2016 год, о внесении изменений в отдельные законодательные акты Российской Федерации и признании утратившей силу статьи 3 Федерального закона «О приостановлении действия отдельных положений Бюджетного кодекса Российской Федерации», в части возможности составления и утверждения бюджетов субъектов Российской Федерации только на 2016 год.</t>
  </si>
  <si>
    <t>2015 год, уточненная версия*</t>
  </si>
  <si>
    <t>Исходные данные и оценка показателя "15.1. Опубликовано ли информационное сообщение для граждан о проведении публичных слушаний по проекту закона о бюджете на 2016 год и плановый период 2017 и 2018 годов (по проекту закона о бюджете на 2016 год)?"</t>
  </si>
  <si>
    <t>Мониторинг и оценка показателей раздела проведены в период с 26 октября по 8 декабря 2015 года.</t>
  </si>
  <si>
    <t>Нет данных</t>
  </si>
  <si>
    <t>25.11.15-01.12.15</t>
  </si>
  <si>
    <t>Не указана</t>
  </si>
  <si>
    <t>В разделе "Пресс-центр"  (новости)</t>
  </si>
  <si>
    <t>http://ob.mosreg.ru/index.php/meropriyatiya/obshchestvennaya-deyatelnost</t>
  </si>
  <si>
    <t>http://www.finsmol.ru/open/nJM558Sj</t>
  </si>
  <si>
    <t>сайт законодательного органа</t>
  </si>
  <si>
    <t>сайт, где публикуются бюджетные данные</t>
  </si>
  <si>
    <t>http://www.belduma.ru/search/?q=%EF%F3%E1%EB%E8%F7%ED%FB%E5+%F1%EB%F3%F8%E0%ED%E8%FF+%EF%EE+%EF%F0%EE%E5%EA%F2%F3+%E1%FE%E4%E6%E5%F2%E0+%ED%E0+2016+%E3%EE%E4&amp;search-area=01</t>
  </si>
  <si>
    <t>http://duma.bryansk.ru/</t>
  </si>
  <si>
    <t>http://fin.tmbreg.ru/7812.html</t>
  </si>
  <si>
    <t>http://duma.tmbreg.ru/index.php?option=com_k2&amp;view=item&amp;id=2717:publichnye-slushanija-po-proektu-zakona-tambovskoj-oblasti-o-bjudzhete-tambovskoj-oblasti-na-2016-god&amp;Itemid=27</t>
  </si>
  <si>
    <t>Законодательного органа</t>
  </si>
  <si>
    <t>http://dtf.avo.ru/index.php?option=com_content&amp;view=article&amp;id=259:-23-2015-&amp;catid=55:2012-04-23-12-52-11&amp;Itemid=106</t>
  </si>
  <si>
    <t>http://www.zsvo.ru/documents/30/</t>
  </si>
  <si>
    <t>http://www.vrnoblduma.ru/index.php?searchid=2038301&amp;text=%D0%BF%D1%83%D0%B1%D0%BB%D0%B8%D1%87%D0%BD%D1%8B%D0%B5%20%D1%81%D0%BB%D1%83%D1%88%D0%B0%D0%BD%D0%B8%D1%8F&amp;web=0&amp;id=1448</t>
  </si>
  <si>
    <t>http://www.ivoblduma.ru/search/index.php?q=%D0%BF%D1%83%D0%B1%D0%BB%D0%B8%D1%87%D0%BD%D1%8B%D0%B5+%D1%81%D0%BB%D1%83%D1%88%D0%B0%D0%BD%D0%B8%D1%8F&amp;s=%C2%A0</t>
  </si>
  <si>
    <t>Портал (сайт), где опубликовано информационное сообщение</t>
  </si>
  <si>
    <t>Исполнительный орган</t>
  </si>
  <si>
    <t>Финансовый орган</t>
  </si>
  <si>
    <t>Справочно: организатор публичных слушаний</t>
  </si>
  <si>
    <t xml:space="preserve">Официальный портал органов власти </t>
  </si>
  <si>
    <t>На официальном портале органов власти (не на портале, где публикуются бюджетные данные)</t>
  </si>
  <si>
    <t>http://www.zskaluga.ru/search/</t>
  </si>
  <si>
    <t>17.11.2015; 23.11.2015</t>
  </si>
  <si>
    <t>http://www.kosoblduma.ru/press/article/Obshestvennost_obsudit_proekt_biudjheta.html</t>
  </si>
  <si>
    <t>http://depfin.adm44.ru/Budget/budgrag/index.aspx</t>
  </si>
  <si>
    <t>http://adm.rkursk.ru/index.php?query=%EF%F3%E1%EB%E8%F7%ED%FB%E5+%F1%EB%F3%F8%E0%ED%E8%FF&amp;search=true</t>
  </si>
  <si>
    <t>http://www.admlip.ru/search/index.php?q=%EF%F3%E1%EB%E8%F7%ED%FB%E5+%F1%EB%F3%F8%E0%ED%E8%FF&amp;s=%CD%E0%E9%F2%E8</t>
  </si>
  <si>
    <t>Открытый бюджет</t>
  </si>
  <si>
    <t>http://moduma.ru/search/?q=%D0%BF%D1%83%D0%B1%D0%BB%D0%B8%D1%87%D0%BD%D1%8B%D0%B5+%D1%81%D0%BB%D1%83%D1%88%D0%B0%D0%BD%D0%B8%D1%8F&amp;group=&amp;sort=</t>
  </si>
  <si>
    <t>http://oreloblsovet.ru/blog/category/s27-public-slushaniya/c64-public-slushaniya/</t>
  </si>
  <si>
    <t>http://orel-region.ru/index.php?head=1&amp;op=find&amp;ffind=%EF%F3%E1%EB%E8%F7%ED%FB%E5+%F1%EB%F3%F8%E0%ED%E8%FF</t>
  </si>
  <si>
    <t>http://minfin.ryazangov.ru/announcements/141722/</t>
  </si>
  <si>
    <t>http://www.duma.ryazan.net/index.php?searchword=%D0%BF%D1%83%D0%B1%D0%BB%D0%B8%D1%87%D0%BD%D1%8B%D0%B5+%D1%81%D0%BB%D1%83%D1%88%D0%B0%D0%BD%D0%B8%D1%8F&amp;ordering=&amp;searchphrase=all&amp;Itemid=1&amp;option=com_search</t>
  </si>
  <si>
    <t>Финансового органа</t>
  </si>
  <si>
    <t>Законодательный орган</t>
  </si>
  <si>
    <t>http://www.smoloblduma.ru/search/?q=%EF%F3%E1%EB%E8%F7%ED%FB%E5+%F1%EB%F3%F8%E0%ED%E8%FF&amp;x=15&amp;y=13</t>
  </si>
  <si>
    <t>http://www.reg.tverfin.ru/index.php?searchword=%EF%F3%E1%EB%E8%F7%ED%FB%E5+%F1%EB%F3%F8%E0%ED%E8%FF&amp;option=com_search&amp;Itemid=89</t>
  </si>
  <si>
    <t>http://www.zsto.ru/index.php/press-tsentr/novosti-zakonodatelnogo-sobraniya?start=10</t>
  </si>
  <si>
    <t>http://www.tulaoblduma.ru/search/?q=%EF%F3%E1%EB%E8%F7%ED%FB%E5+%F1%EB%F3%F8%E0%ED%E8%FF&amp;submin_search=</t>
  </si>
  <si>
    <t>http://www.yarregion.ru/depts/depfin/tmpPages/docs.aspx</t>
  </si>
  <si>
    <t>http://duma.yar.ru/leftcolumn/parwork/events/</t>
  </si>
  <si>
    <t>http://budget.mos.ru/search?q=%D0%BF%D1%83%D0%B1%D0%BB%D0%B8%D1%87%D0%BD%D1%8B%D0%B5%20%D1%81%D0%BB%D1%83%D1%88%D0%B0%D0%BD%D0%B8%D1%8F</t>
  </si>
  <si>
    <t>http://duma.mos.ru/ru/search?q=%D0%BF%D1%83%D0%B1%D0%BB%D0%B8%D1%87%D0%BD%D1%8B%D0%B5+%D1%81%D0%BB%D1%83%D1%88%D0%B0%D0%BD%D0%B8%D1%8F&amp;search=1</t>
  </si>
  <si>
    <t>http://minfin.karelia.ru/proekt-bjudzheta-na-2016-god/</t>
  </si>
  <si>
    <t>http://karelia-zs.ru/materialy_zasedanijmeropriyatij/materialy_parlamentskih_slushanij/</t>
  </si>
  <si>
    <t>http://gsrk.ru/search.html?searchid=2172226&amp;text=%D0%BF%D1%83%D0%B1%D0%BB%D0%B8%D1%87%D0%BD%D1%8B%D0%B5%20%D1%81%D0%BB%D1%83%D1%88%D0%B0%D0%BD%D0%B8%D1%8F&amp;web=0#</t>
  </si>
  <si>
    <t>http://www.vologdazso.ru/analitic/222872/</t>
  </si>
  <si>
    <t>http://www.aosd.ru/?dir=budget&amp;act=budget</t>
  </si>
  <si>
    <t>http://www.minfin39.ru/pressroom/news/5841.php</t>
  </si>
  <si>
    <t>Законодательного органа, финансового органа</t>
  </si>
  <si>
    <t>http://www.lenoblzaks.ru/common/search?q=%D0%BF%D1%83%D0%B1%D0%BB%D0%B8%D1%87%D0%BD%D1%8B%D0%B5%20%D1%81%D0%BB%D1%83%D1%88%D0%B0%D0%BD%D0%B8%D1%8F</t>
  </si>
  <si>
    <t>http://budget.lenreg.ru/new/news/2431/</t>
  </si>
  <si>
    <t>http://www.duma-murman.ru/press/ads/?d=17-11-2015_14:58</t>
  </si>
  <si>
    <t>http://duma.niac.ru/search/?q=%D0%BF%D1%83%D0%B1%D0%BB%D0%B8%D1%87%D0%BD%D1%8B%D0%B5+%D1%81%D0%BB%D1%83%D1%88%D0%B0%D0%BD%D0%B8%D1%8F</t>
  </si>
  <si>
    <t>http://novkfo.ru/%D0%BD%D0%BE%D0%B2%D0%BE%D1%81%D1%82%D0%B8/</t>
  </si>
  <si>
    <t>http://sobranie.pskov.ru/</t>
  </si>
  <si>
    <t>http://www.assembly.spb.ru/article/955/63700/Publichnye-slushaniya-po-proektu-byudzheta-Sankt-Peterburga-na-2016-god-i-na-planovyy-period-2017-i-2018-godov</t>
  </si>
  <si>
    <t>http://adm-nao.ru/press/</t>
  </si>
  <si>
    <t>http://www.sdnao.ru/search/index.php?q=%EF%F3%E1%EB%E8%F7%ED%FB%E5+%F1%EB%F3%F8%E0%ED%E8%FF&amp;s=%A0</t>
  </si>
  <si>
    <t>http://www.gshra.ru/search/?search_query=%D0%BF%D1%83%D0%B1%D0%BB%D0%B8%D1%87%D0%BD%D1%8B%D0%B5+%D1%81%D0%BB%D1%83%D1%88%D0%B0%D0%BD%D0%B8%D1%8F&amp;search_query_exclude=&amp;field=&amp;interval=&amp;intervalvalue=1&amp;intervalunit=hour</t>
  </si>
  <si>
    <t>http://www.huralrk.ru/poisk.html?searchword=%D0%BF%D1%83%D0%B1%D0%BB%D0%B8%D1%87%D0%BD%D1%8B%D0%B5%20%D1%81%D0%BB%D1%83%D1%88%D0%B0%D0%BD%D0%B8%D1%8F&amp;searchphrase=all</t>
  </si>
  <si>
    <t>http://www.huralrk.ru/ ; http://minfin.kalmregion.ru/index.php?option=com_content&amp;view=article&amp;id=54&amp;Itemid=48</t>
  </si>
  <si>
    <t>http://www.kubzsk.ru/search/?q=%EF%F3%E1%EB%E8%F7%ED%FB%E5+%F1%EB%F3%F8%E0%ED%E8%FF+%EF%EE+%EF%F0%EE%E5%EA%F2%F3+%E1%FE%E4%E6%E5%F2%E0+%ED%E0+2016+%E3%EE%E4&amp;x=3&amp;y=5</t>
  </si>
  <si>
    <t>http://www.minfinkubani.ru/budget_citizens/public/public_proekt.php</t>
  </si>
  <si>
    <t>http://mf-ao.ru/index.php/openbudjmenu</t>
  </si>
  <si>
    <t>http://astroblduma.ru/home/searchform/%D0%BF%D1%83%D0%B1%D0%BB%D0%B8%D1%87%D0%BD%D1%8B%D0%B5%20%D1%81%D0%BB%D1%83%D1%88%D0%B0%D0%BD%D0%B8%D1%8F/</t>
  </si>
  <si>
    <t>http://volgafin.volganet.ru/</t>
  </si>
  <si>
    <t>http://volgoduma.ru/poisk1.html?searchword=%D0%BF%D1%83%D0%B1%D0%BB%D0%B8%D1%87%D0%BD%D1%8B%D0%B5+%D1%81%D0%BB%D1%83%D1%88%D0%B0%D0%BD%D0%B8%D1%8F&amp;ordering=&amp;searchphrase=all</t>
  </si>
  <si>
    <t>http://www.zsro.ru/press_center/news/93/10769/?sphrase_id=4574</t>
  </si>
  <si>
    <t>http://minfin.e-dag.ru/search?searchid=2108627&amp;l10n=ru&amp;text=%D0%BF%D1%83%D0%B1%D0%BB%D0%B8%D1%87%D0%BD%D1%8B%D0%B5+%D1%81%D0%BB%D1%83%D1%88%D0%B0%D0%BD%D0%B8%D1%8F&amp;reqenc=#</t>
  </si>
  <si>
    <t>http://www.nsrd.ru/pub/anonsi/publichnie_slushaniya_na_temu_o_proekte_zakon_07_12_2015</t>
  </si>
  <si>
    <t>http://mfri.ru/index.php/2011-03-29-11-10-57/827--2016-</t>
  </si>
  <si>
    <t>http://www.parlamentri.ru/press-centr/novosti/2552-10-11-2015-g-v-ingushetii-projdut-publichnye-slushaniya-po-proektu-respublikanskogo-byudzheta-na-2016-god.html</t>
  </si>
  <si>
    <t>16.11.2015; 17.11.2015</t>
  </si>
  <si>
    <t>http://www.pravitelstvokbr.ru/oigv/minfin/press_sluzhba/anonsy.php</t>
  </si>
  <si>
    <t>http://parlament-kbr.ru/index.php?Page=search&amp;act=poisk</t>
  </si>
  <si>
    <t>http://parlament09.ru/node/3820</t>
  </si>
  <si>
    <t>20-26.11.2015</t>
  </si>
  <si>
    <t>http://minfin09.ru/category/load/%D0%B1%D1%8E%D0%B4%D0%B6%D0%B5%D1%82-%D1%80%D0%B5%D1%81%D0%BF%D1%83%D0%B1%D0%BB%D0%B8%D0%BA%D0%B8/%D0%B1%D1%8E%D0%B4%D0%B6%D0%B5%D1%82-%D0%B4%D0%BB%D1%8F-%D0%B3%D1%80%D0%B0%D0%B6%D0%B4%D0%B0%D0%BD/</t>
  </si>
  <si>
    <t>18-25.11.2015</t>
  </si>
  <si>
    <t>http://www.mfrno-a.ru/search/index.php?q=%D0%BF%D1%83%D0%B1%D0%BB%D0%B8%D1%87%D0%BD%D1%8B%D0%B5+%D1%81%D0%BB%D1%83%D1%88%D0%B0%D0%BD%D0%B8%D1%8F</t>
  </si>
  <si>
    <t>http://parliament-osetia.ru/index.php/main/search/art/4563</t>
  </si>
  <si>
    <t>http://parlamentchr.ru/component/search/?searchword=%D0%BF%D1%83%D0%B1%D0%BB%D0%B8%D1%87%D0%BD%D1%8B%D0%B5%20%D1%81%D0%BB%D1%83%D1%88%D0%B0%D0%BD%D0%B8%D1%8F&amp;searchphrase=all&amp;Itemid=101</t>
  </si>
  <si>
    <t>http://www.minfinchr.ru/component/search/?searchword=%D0%BF%D1%83%D0%B1%D0%BB%D0%B8%D1%87%D0%BD%D1%8B%D0%B5%20%D1%81%D0%BB%D1%83%D1%88%D0%B0%D0%BD%D0%B8%D1%8F&amp;searchphrase=all&amp;Itemid=101</t>
  </si>
  <si>
    <t>http://dumask.ru/component/k2/item/15098-информацион</t>
  </si>
  <si>
    <t>http://openbudsk.ru/content/proekt2016/budjetpr16.php</t>
  </si>
  <si>
    <t>03-09.11.2015</t>
  </si>
  <si>
    <t>http://www.gsrb.ru/ru/search/?q=%D0%BF%D1%83%D0%B1%D0%BB%D0%B8%D1%87%D0%BD%D1%8B%D0%B5+%D1%81%D0%BB%D1%83%D1%88%D0%B0%D0%BD%D0%B8%D1%8F+&amp;how=r</t>
  </si>
  <si>
    <t>https://minfin.bashkortostan.ru/search/?q=%D0%BF%D1%83%D0%B1%D0%BB%D0%B8%D1%87%D0%BD%D1%8B%D0%B5+%D1%81%D0%BB%D1%83%D1%88%D0%B0%D0%BD%D0%B8%D1%8F&amp;everywhere=N</t>
  </si>
  <si>
    <t>26.11.15-03.12.15</t>
  </si>
  <si>
    <t>http://parlament.mari.ru/2015/11/261112015.html</t>
  </si>
  <si>
    <t>http://марийэл.рф/SearchCenter/Pages/results.aspx?k=%D0%BF%D1%83%D0%B1%D0%BB%D0%B8%D1%87%D0%BD%D1%8B%D0%B5%20%D1%81%D0%BB%D1%83%D1%88%D0%B0%D0%BD%D0%B8%D1%8F&amp;cs=%D0%AD%D1%82%D0%BE%D1%82%20%D1%81%D0%B0%D0%B9%D1%82&amp;u=http%3A%2F%2Fmari-el.gov.ru%2Fminfin</t>
  </si>
  <si>
    <t>03.12.15 - очный этап; 25.11.15-02.12.15 - заочный этап</t>
  </si>
  <si>
    <t>Заочная и очная</t>
  </si>
  <si>
    <t>http://www.gsrm.ru/public/2016.php</t>
  </si>
  <si>
    <t>http://www.minfinrm.ru/search/?q=%D0%BF%D1%83%D0%B1%D0%BB%D0%B8%D1%87%D0%BD%D1%8B%D0%B5+%D1%81%D0%BB%D1%83%D1%88%D0%B0%D0%BD%D0%B8%D1%8F&amp;x=0&amp;y=0</t>
  </si>
  <si>
    <t>http://gossov.tatarstan.ru/search/?cx=015245408259719685605%3At6ozlphinjy&amp;cof=FORID%3A9&amp;ie=UTF-8&amp;q=%D0%BF%D1%83%D0%B1%D0%BB%D0%B8%D1%87%D0%BD%D1%8B%D0%B5+%D1%81%D0%BB%D1%83%D1%88%D0%B0%D0%BD%D0%B8%D1%8F&amp;sa=%D0%9D%D0%B0%D0%B9%D1%82%D0%B8&amp;siteurl=gossov.tatarstan.ru%2Fpress%2Fanons&amp;ref=gossov.tatarstan.ru%2F&amp;ss=3293j721423j18</t>
  </si>
  <si>
    <t>http://minfin.tatarstan.ru/index.htm/gsearch?q=%D0%BF%D1%83%D0%B1%D0%BB%D0%B8%D1%87%D0%BD%D1%8B%D0%B5+%D1%81%D0%BB%D1%83%D1%88%D0%B0%D0%BD%D0%B8%D1%8F&amp;cx=012753296022561690147%3Ae8vf79v1pyq&amp;cof=FORID%3A9&amp;ie=UTF-8</t>
  </si>
  <si>
    <t>http://www.mfur.ru/search/index.php?srchflag=0&amp;q=%EF%F3%E1%EB%E8%F7%ED%FB%E5+%F1%EB%F3%F8%E0%ED%E8%FF&amp;s= ; http://www.udmgossovet.ru/index.html</t>
  </si>
  <si>
    <t>http://www.udmgossovet.ru/search.htm?text=%u043F%u0443%u0431%u043B%u0438%u0447%u043D%u044B%u0435%20%u0441%u043B%u0443%u0448%u0430%u043D%u0438%u044F</t>
  </si>
  <si>
    <t>http://gov.cap.ru/Search.aspx?gov_id=22</t>
  </si>
  <si>
    <t>http://gov.cap.ru/Calendar.aspx?gov_id=83&amp;id=374231&amp;page=2</t>
  </si>
  <si>
    <t>http://www.budget.perm.ru/news/1033</t>
  </si>
  <si>
    <t>http://zsperm.ru/s1/archive/news/detail.php?ID=10374&amp;sphrase_id=32184</t>
  </si>
  <si>
    <t>05.10.2015; 07.10.2015</t>
  </si>
  <si>
    <t>Законодательного органа, финансового органа, "Понятный бюджет"</t>
  </si>
  <si>
    <t>http://www.zsko.ru/search/?q=%EF%F3%E1%EB%E8%F7%ED%FB%E5+%F1%EB%F3%F8%E0%ED%E8%FF&amp;s=</t>
  </si>
  <si>
    <t>http://depfin.kirov.ru/proectnpa/proect2016/</t>
  </si>
  <si>
    <t>Заочная (форум)</t>
  </si>
  <si>
    <t>http://www.zsno.ru/ru/additional/search?a=cms.search&amp;sid=1449494744</t>
  </si>
  <si>
    <t>Не соблюден</t>
  </si>
  <si>
    <t xml:space="preserve">http://finance.pnzreg.ru/news/2015/11/5/10221005 </t>
  </si>
  <si>
    <t>http://www.zspo.ru/search/index.php?q=%D0%BF%D1%83%D0%B1%D0%BB%D0%B8%D1%87%D0%BD%D1%8B%D0%B5+%D1%81%D0%BB%D1%83%D1%88%D0%B0%D0%BD%D0%B8%D1%8F&amp;s.x=27&amp;s.y=12</t>
  </si>
  <si>
    <t>http://samgd.ru/~portal/search/?query=%D0%BF%D1%83%D0%B1%D0%BB%D0%B8%D1%87%D0%BD%D1%8B%D0%B5+%D1%81%D0%BB%D1%83%D1%88%D0%B0%D0%BD%D0%B8%D1%8F</t>
  </si>
  <si>
    <t>http://minfin-samara.ru/Materials/</t>
  </si>
  <si>
    <t>Заседание Общественного собрания</t>
  </si>
  <si>
    <t>http://www.srd.ru/index.php/component/ysearch/?text=%D0%BF%D1%83%D0%B1%D0%BB%D0%B8%D1%87%D0%BD%D1%8B%D0%B5+%D1%81%D0%BB%D1%83%D1%88%D0%B0%D0%BD%D0%B8%D1%8F&amp;x=8&amp;y=12</t>
  </si>
  <si>
    <t>http://saratov.gov.ru/search/index.php?q=%D0%BF%D1%83%D0%B1%D0%BB%D0%B8%D1%87%D0%BD%D1%8B%D0%B5+%D1%81%D0%BB%D1%83%D1%88%D0%B0%D0%BD%D0%B8%D1%8F&amp;s=%D0%9F%D0%BE%D0%B8%D1%81%D0%BA</t>
  </si>
  <si>
    <t>Соблюден</t>
  </si>
  <si>
    <t>04-06.11.2015</t>
  </si>
  <si>
    <t xml:space="preserve">Нет данных </t>
  </si>
  <si>
    <t>http://www.oblduma.kurgan.ru/about/activity/people_hearing/</t>
  </si>
  <si>
    <t>http://www.finupr.kurganobl.ru/</t>
  </si>
  <si>
    <t>http://minfin.midural.ru/search?search_text=%D0%BF%D1%83%D0%B1%D0%BB%D0%B8%D1%87%D0%BD%D1%8B%D0%B5+%D1%81%D0%BB%D1%83%D1%88%D0%B0%D0%BD%D0%B8%D1%8F</t>
  </si>
  <si>
    <t>http://zsso.ru/search?q=%D0%BF%D1%83%D0%B1%D0%BB%D0%B8%D1%87%D0%BD%D1%8B%D0%B5+%D1%81%D0%BB%D1%83%D1%88%D0%B0%D0%BD%D0%B8%D1%8F</t>
  </si>
  <si>
    <t>http://www.duma72.ru/ru/search/?q=%EF%F3%E1%EB%E8%F7%ED%FB%E5+%F1%EB%F3%F8%E0%ED%E8%FF&amp;s=&amp;search-area=all</t>
  </si>
  <si>
    <t>http://admtyumen.ru/ogv_ru/gov/administrative/finance_department/news.htm</t>
  </si>
  <si>
    <t>http://minfin74.ru/mInformation/index.php</t>
  </si>
  <si>
    <t>http://www.dumahmao.ru/ai_modinclud/searchworld.php?searchworld=%E1%FE%E4%E6%E5%F2+%ED%E0+2016&amp;%CD%E0%E9%F2%E8=%CD%E0%E9%F2%E8</t>
  </si>
  <si>
    <t>http://monitoring.yanao.ru/yamal/index.php?option=com_content&amp;view=article&amp;id=334&amp;Itemid=795</t>
  </si>
  <si>
    <t>http://zsyanao.ru/search/index.php?q=%D0%BF%D1%83%D0%B1%D0%BB%D0%B8%D1%87%D0%BD%D1%8B%D0%B5+%D1%81%D0%BB%D1%83%D1%88%D0%B0%D0%BD%D0%B8%D1%8F&amp;s=</t>
  </si>
  <si>
    <t>http://elkurultay.ru/index.php?option=com_content&amp;view=article&amp;id=3811%3A-2016-&amp;catid=296%3A2015-06-22-10-49-49&amp;Itemid=146</t>
  </si>
  <si>
    <t>http://www.minfin-altai.ru/byudzhet/budget-for-citizens/</t>
  </si>
  <si>
    <t>http://hural-buryatia.ru/finder/?search=%EF%F3%E1%EB%E8%F7%ED%FB%E5+%F1%EB%F3%F8%E0%ED%E8%FF</t>
  </si>
  <si>
    <t>http://минфинрб.рф/search/?q=%EF%F3%E1%EB%E8%F7%ED%FB%E5+%F1%EB%F3%F8%E0%ED%E8%FF</t>
  </si>
  <si>
    <t>http://www.minfintuva.ru/search.html</t>
  </si>
  <si>
    <t>http://www.khural.org/about/official.php?ID=4889</t>
  </si>
  <si>
    <t>http://vs19.ru/search/show.html</t>
  </si>
  <si>
    <t>http://r-19.ru/search/index.php?searchopt=N&amp;q=%D0%BF%D1%83%D0%B1%D0%BB%D0%B8%D1%87%D0%BD%D1%8B%D0%B5+%D1%81%D0%BB%D1%83%D1%88%D0%B0%D0%BD%D0%B8%D1%8F&amp;s=%D0%98%D1%81%D0%BA%D0%B0%D1%82%D1%8C</t>
  </si>
  <si>
    <t>http://fin22.ru/search/?title=%EF%F3%E1%EB%E8%F7%ED%FB%E5+%F1%EB%F3%F8%E0%ED%E8%FF</t>
  </si>
  <si>
    <t>http://www.akzs.ru/news/main/2015/11/11/11776/</t>
  </si>
  <si>
    <t>http://минфин.забайкальскийкрай.рф/search.html</t>
  </si>
  <si>
    <t>http://minfin.krskstate.ru/openbudget/budget</t>
  </si>
  <si>
    <t>http://gfu.ru/budget/section.php?SECTION_ID=1220</t>
  </si>
  <si>
    <t>http://irk.gov.ru/events/detail.php?ID=11284&amp;sphrase_id=60790</t>
  </si>
  <si>
    <t>http://www.sndko.ru/news_a_1.html?month=1446310800</t>
  </si>
  <si>
    <t>http://zsnso.ru/68/</t>
  </si>
  <si>
    <t>http://www.mfnso.nso.ru/search-results?keys=%D0%BF%D1%83%D0%B1%D0%BB%D0%B8%D1%87%D0%BD%D1%8B%D0%B5%20%D1%81%D0%BB%D1%83%D1%88%D0%B0%D0%BD%D0%B8%D1%8F</t>
  </si>
  <si>
    <t>http://www.omsk-parlament.ru/default.asp?doit=news</t>
  </si>
  <si>
    <t>Не указана; 13.11.2015</t>
  </si>
  <si>
    <t>Установлено ограничение по участию граждан</t>
  </si>
  <si>
    <t>http://www.findep.org/dsf.html</t>
  </si>
  <si>
    <t>http://duma.tomsk.ru/news</t>
  </si>
  <si>
    <t>http://iltumen.ru/content/10-noyabrya-v-il-tumene-sostoyatsya-publichnye-slushaniya-po-byudzhetu-yakutii-na-2016-god</t>
  </si>
  <si>
    <t>Очная, в режиме видеоконференции</t>
  </si>
  <si>
    <t>http://www.sakha.gov.ru/search/node/%D0%B1%D1%8E%D0%B4%D0%B6%D0%B5%D1%82%202016?nocache=1</t>
  </si>
  <si>
    <t>http://zaksobr.kamchatka.ru/obyav/public_slush1/</t>
  </si>
  <si>
    <t>Не указан</t>
  </si>
  <si>
    <t>Более 5 переходов с основной страницы сайта</t>
  </si>
  <si>
    <t>http://www.kamgov.ru/?cont=oiv_din&amp;mcont=6213&amp;menu=4&amp;menu2=0&amp;id=168</t>
  </si>
  <si>
    <t>http://www.primorsky.ru/news/common/95200/?sphrase_id=2259503</t>
  </si>
  <si>
    <t>http://www.zspk.gov.ru/search/index.php?q=%D0%BF%D1%83%D0%B1%D0%BB%D0%B8%D1%87%D0%BD%D1%8B%D0%B5+%D1%81%D0%BB%D1%83%D1%88%D0%B0%D0%BD%D0%B8%D1%8F&amp;s=</t>
  </si>
  <si>
    <t>http://www.duma.khv.ru/Site.aspx?t=&amp;p=~4~270100007&amp;p270101416=~77700010~[docs]270101567</t>
  </si>
  <si>
    <t>http://fin.amurobl.ru:8080/search/index.php?q=%D0%BF%D1%83%D0%B1%D0%BB%D0%B8%D1%87%D0%BD%D1%8B%D0%B5+%D1%81%D0%BB%D1%83%D1%88%D0%B0%D0%BD%D0%B8%D1%8F</t>
  </si>
  <si>
    <t>http://www.zsamur.ru/section/list/33/11</t>
  </si>
  <si>
    <t>http://www.magoblduma.ru/budget/publichearing/</t>
  </si>
  <si>
    <t>http://minfin.49gov.ru/search/index.php?q=%D0%BF%D1%83%D0%B1%D0%BB%D0%B8%D1%87%D0%BD%D1%8B%D0%B5+%D1%81%D0%BB%D1%83%D1%88%D0%B0%D0%BD%D0%B8%D1%8F</t>
  </si>
  <si>
    <t>http://sakhminfin.ru/index.php/oministerstve/meropriyatiya/anons/1751-gotovitsya-obshchestvennoe-obsuzhdenie-proekta-zakona-sakhalinskoj-oblasti-ob-oblastnom-byudzhete-sakhalinskoj-oblasti-na-2016-god-v-novom-formate-putem-zaochnogo-obsuzhdeniya</t>
  </si>
  <si>
    <t>http://www.dumasakhalin.ru/search/node/%D0%BF%D1%83%D0%B1%D0%BB%D0%B8%D1%87%D0%BD%D1%8B%D0%B5%20%D1%81%D0%BB%D1%83%D1%88%D0%B0%D0%BD%D0%B8%D1%8F</t>
  </si>
  <si>
    <t>http://zseao.ru/index.php?option=com_k2&amp;view=item&amp;id=4824:publichniye-slushaniya-po-proektu-oblastnogo-buydjeta-2012-goda&amp;Itemid=81</t>
  </si>
  <si>
    <t>http://www.eao.ru/?p=search</t>
  </si>
  <si>
    <t>http://чукотка.рф/search/index.php?q=%EF%F3%E1%EB%E8%F7%ED%FB%E5+%F1%EB%F3%F8%E0%ED%E8%FF+%EF%EE+%EF%F0%EE%E5%EA%F2%F3+%E1%FE%E4%E6%E5%F2%E0+%ED%E0+2016+%E3%EE%E4&amp;x=6&amp;y=11http://чукотка.рф/press_center/news/10308/ ; http://duma.chukotka.ru/</t>
  </si>
  <si>
    <t>http://duma.chukotka.ru/index.php?searchword=%D0%BF%D1%83%D0%B1%D0%BB%D0%B8%D1%87%D0%BD%D1%8B%D0%B5%20%D1%81%D0%BB%D1%83%D1%88%D0%B0%D0%BD%D0%B8%D1%8F&amp;searchphrase=all&amp;Itemid=101&amp;option=com_search</t>
  </si>
  <si>
    <t>http://minfin.rk.gov.ru/index.htm/gsearch?q=%D0%BF%D1%83%D0%B1%D0%BB%D0%B8%D1%87%D0%BD%D1%8B%D0%B5+%D1%81%D0%BB%D1%83%D1%88%D0%B0%D0%BD%D0%B8%D1%8F&amp;cx=001408793658065433087%3A6r8_uaevjkq&amp;ie=UTF-8&amp;submit=</t>
  </si>
  <si>
    <t>http://crimea.gov.ru/search?category=news&amp;q=%D0%BF%D1%83%D0%B1%D0%BB%D0%B8%D1%87%D0%BD%D1%8B%D0%B5+%D1%81%D0%BB%D1%83%D1%88%D0%B0%D0%BD%D0%B8%D1%8F</t>
  </si>
  <si>
    <t>http://sevastopol.gov.ru/search/index.php?q=%D0%BF%D1%83%D0%B1%D0%BB%D0%B8%D1%87%D0%BD%D1%8B%D0%B5+%D1%81%D0%BB%D1%83%D1%88%D0%B0%D0%BD%D0%B8%D1%8F&amp;s=</t>
  </si>
  <si>
    <t>http://sevzakon.ru/system/searchresult/?searchid=2224558&amp;text=%D0%B1%D1%8E%D0%B4%D0%B6%D0%B5%D1%82%20%D0%BD%D0%B0%202016%20%D0%B3%D0%BE%D0%B4&amp;web=0#</t>
  </si>
  <si>
    <t>Заседание согласительной комиссии</t>
  </si>
  <si>
    <t>Законодательного органа (программа), финансового органа</t>
  </si>
  <si>
    <t>Нет кнопок соцсети на главной странице; ссылки находятся в разделе "Бюджет для граждан" - "Общественное участие"</t>
  </si>
  <si>
    <t>http://www.ofukem.ru/content/blogcategory/158/180/</t>
  </si>
  <si>
    <t>http://adm.rkursk.ru/index.php?id=37</t>
  </si>
  <si>
    <t>https://vk.com/club103445314</t>
  </si>
  <si>
    <t>Нет кнопки социальной сети (организовано обсуждение проекта бюджета на 2016 год)</t>
  </si>
  <si>
    <t>Не указаны</t>
  </si>
  <si>
    <t>Нет даты начала - действующий</t>
  </si>
  <si>
    <t>02.10.15 - действующий</t>
  </si>
  <si>
    <t>Да (в %)</t>
  </si>
  <si>
    <t>29.05.15 - действующие</t>
  </si>
  <si>
    <t>73 (максимум)</t>
  </si>
  <si>
    <t>http://www.minfin39.ru/vote/</t>
  </si>
  <si>
    <t>Несколько</t>
  </si>
  <si>
    <t>23 (максимум)</t>
  </si>
  <si>
    <t>http://minfinkubani.ru/budget_citizens/public_poll/index.php</t>
  </si>
  <si>
    <t>148 (максимум)</t>
  </si>
  <si>
    <t>http://minfin09.ru/%D0%B2%D0%BE%D0%BF%D1%80%D0%BE%D1%81%D1%8B-%D0%B4%D0%BB%D1%8F-%D0%BF%D1%80%D0%BE%D0%B2%D0%B5%D0%B4%D0%B5%D0%BD%D0%B8%D1%8F-%D1%81%D0%BE%D1%86%D0%B8%D0%BE%D0%BB%D0%BE%D0%B3%D0%B8%D1%87%D0%B5%D1%81/</t>
  </si>
  <si>
    <t>530 (максимум)</t>
  </si>
  <si>
    <t>http://budget.permkrai.ru/form/index</t>
  </si>
  <si>
    <t>http://gov.cap.ru/SiteMap.aspx?gov_id=22&amp;prev=1987260&amp;id=2038542</t>
  </si>
  <si>
    <t>http://www.minfin.kirov.ru/search/index.php?q=%D0%BE%D0%BF%D1%80%D0%BE%D1%81%D1%8B</t>
  </si>
  <si>
    <t>http://www.minfin.orb.ru/bud_for/obl_bud_mnenie</t>
  </si>
  <si>
    <t>01.10.15 - 31.12.2015</t>
  </si>
  <si>
    <t>Не указаны (действующий)</t>
  </si>
  <si>
    <t>01.11.2015 - действующий</t>
  </si>
  <si>
    <t>01.10.2015 - 31.12.2015</t>
  </si>
  <si>
    <t>575 (максимум)</t>
  </si>
  <si>
    <t>Ноябрь 2015, Декабрь 2015 (действующие)</t>
  </si>
  <si>
    <t>http://openbudget.sakhminfin.ru/Menu/Page/269</t>
  </si>
  <si>
    <t>24.11.15 - действующий</t>
  </si>
  <si>
    <t>http://www.minfin.donland.ru/docs/s/73; http://minfin.donland.ru:8088/</t>
  </si>
  <si>
    <t>http://www.minfinchr.ru/; http://chechnya.ifinmon.ru/index.php/oprosy</t>
  </si>
  <si>
    <t>http://saratov.ifinmon.ru/</t>
  </si>
  <si>
    <t>http://minfin.midural.ru/poll?year=2015; http://info.mfural.ru/ebudget/Menu/Page/1</t>
  </si>
  <si>
    <t>http://minfin.khabkrai.ru/civils/Show/PollForm?formname=formpolls&amp;ItemId=202&amp;show_title=on</t>
  </si>
  <si>
    <t>http://minfin.khabkrai.ru/portal/Page/Google?q=%D0%BF%D1%83%D0%B1%D0%BB%D0%B8%D1%87%D0%BD%D1%8B%D0%B5+%D1%81%D0%BB%D1%83%D1%88%D0%B0%D0%BD%D0%B8%D1%8F; http://minfin.khabkrai.ru/civils/StateProgram/Index?ItemId=294&amp;show_title=on</t>
  </si>
  <si>
    <t>http://beldepfin.ru/?forum=%D0%BE%D1%81%D0%BD%D0%BE%D0%B2%D0%BD%D0%BE%D0%B9-%D1%80%D0%B0%D0%B7%D0%B4%D0%B5%D0%BB; http://beldepfin.ru/?page_id=3761</t>
  </si>
  <si>
    <t>Форум, вопросы и ответы</t>
  </si>
  <si>
    <t>Форум (площадка Администрации области)</t>
  </si>
  <si>
    <t>Вопрос-ответ (площадка Администрации области)</t>
  </si>
  <si>
    <t>http://narodportal.ru/talk/filter/sphera/0/organ/0/status/open#</t>
  </si>
  <si>
    <t>Портал неравнодушных (площадка Администрации области)</t>
  </si>
  <si>
    <t>http://finapp.tambov.gov.ru/forum/viewforum.php?f=17&amp;sid=9e40de678c46dd3196d608e55c9d1043</t>
  </si>
  <si>
    <t>http://portal.tverfin.ru/portal/Show/PollForm?ItemId=202</t>
  </si>
  <si>
    <t>Форум (площадка Правительства области)</t>
  </si>
  <si>
    <t>http://forum.tularegion.ru/index.php/forum/58-%D0%BC%D0%B8%D0%BD%D0%B8%D1%81%D1%82%D0%B5%D1%80%D1%81%D1%82%D0%B2%D0%BE-%D1%84%D0%B8%D0%BD%D0%B0%D0%BD%D1%81%D0%BE%D0%B2/</t>
  </si>
  <si>
    <t>http://b4u.gov-murman.ru/index.php#idMenu=181</t>
  </si>
  <si>
    <t>http://portal.novkfo.ru/Menu/Page/7</t>
  </si>
  <si>
    <t>http://www.minfin.donland.ru/; http://minfin.donland.ru:8088/</t>
  </si>
  <si>
    <t>http://portal.minfinrd.ru/Menu/Page/1; http://minfin.e-dag.ru/</t>
  </si>
  <si>
    <t>http://minfin09.ru/</t>
  </si>
  <si>
    <t>http://www.minfinchr.ru/obrashcheniya-grazhdan-3; http://chechnya.ifinmon.ru/index.php/forum/index</t>
  </si>
  <si>
    <t>https://minfin.bashkortostan.ru/forum/</t>
  </si>
  <si>
    <t>http://www.altairegion22.ru/public_reception/on-line-topics/15818/</t>
  </si>
  <si>
    <t>Форум - прямая линия</t>
  </si>
  <si>
    <t>http://budget.omsk.ifinmon.ru/index.php/forum/glavnyj-razdel</t>
  </si>
  <si>
    <t>http://open.findep.org/feedback/index/filter/all</t>
  </si>
  <si>
    <t>Форум (площадка Администрации края)</t>
  </si>
  <si>
    <t>http://minfin.khabkrai.ru/civils/Show/Reception</t>
  </si>
  <si>
    <t>Вопрос-ответ, форум</t>
  </si>
  <si>
    <t>Указаны</t>
  </si>
  <si>
    <t>http://minfin.krskstate.ru///openbudget//vote//vote_archive/?preview=yes&amp;password=hGfekFTb734vwtdIUtewCvLkF54Bjha</t>
  </si>
  <si>
    <t>http://minfin.krskstate.ru//openbudget/feedback/answer</t>
  </si>
  <si>
    <t>Вопросы и ответы</t>
  </si>
  <si>
    <t>Заочная, форум и он-лайн трансляция</t>
  </si>
  <si>
    <t>http://www.assembly.spb.ru/article/955/64897/Otvety-na-voprosy-postupivshie-v-hode-publichnyh-slushaniy-po-proektu-byudzheta-Sankt-Peterburga-na-2016-god-i-na-planovyy-period-2017-i-2018-godov</t>
  </si>
  <si>
    <t>Ответы на вопросы</t>
  </si>
  <si>
    <t>http://www.depfin.admhmao.ru/wps/portal/fin/home/vse_novosti/new/941d6506-0e31-4907-bf96-acc3e414b887</t>
  </si>
  <si>
    <t>http://mf.nnov.ru:8025/index.php/public-hearings/po-proektu-zakona-ob-oblastnom-byudzhete; http://mf.nnov.ru/index.php?option=com_content&amp;view=category&amp;layout=blog&amp;id=5&amp;Itemid=365&amp;limitstart=20</t>
  </si>
  <si>
    <t>17.11.15-12.12.15</t>
  </si>
  <si>
    <t xml:space="preserve">Правительства </t>
  </si>
  <si>
    <t>http://www.bryanskobl.ru/news/2015/11/20/4207</t>
  </si>
  <si>
    <t>Сайт Правительства (бюджетные данные публикуются на сайте "Открытый бюджет Брянской области"), раздел "Новости"</t>
  </si>
  <si>
    <t>20.10.2015 - 09.12.2015</t>
  </si>
  <si>
    <t>408 (максимум)</t>
  </si>
  <si>
    <t>23.11.15; 04-17.12.2015</t>
  </si>
  <si>
    <t>http://www.minfinkubani.ru/about/advisory_bodies/public_council/</t>
  </si>
  <si>
    <t>12.11.2015; 17.11.2015</t>
  </si>
  <si>
    <t>Финансового органа, законодательного органа (без ссылки на материалы)</t>
  </si>
  <si>
    <t>http://minfin.gov-murman.ru/news/anounces/148329/</t>
  </si>
  <si>
    <t>В брошюре "Бюджет для граждан"</t>
  </si>
  <si>
    <t>16.11.2015; 18.11.2015</t>
  </si>
  <si>
    <t>http://beldepfin.ru/?p=4229; http://beldepfin.ru/?p=4272#more-4272</t>
  </si>
  <si>
    <t xml:space="preserve">http://mf.omskportal.ru/ru/RegionalPublicAuthorities/executivelist/MF/otkrbudg/proekt/2016.html; http://www.omsk-parlament.ru/default.asp?doit=news&amp;dt=2015.6.5 </t>
  </si>
  <si>
    <t>06.11.2015-25.12.2015</t>
  </si>
  <si>
    <t>https://minfin.bashkortostan.ru/presscenter/news/261952/; https://golos.openrepublic.ru/polls/35/</t>
  </si>
  <si>
    <t>http://duma39.ru/press-center/publications/21534/?sphrase_id=20157</t>
  </si>
  <si>
    <t>09.11.2015; 17.11.2015</t>
  </si>
  <si>
    <t>Законодательного органа, финансового органа (опубликовано 17.11.2015, содержит ссылку на проект бюджета)</t>
  </si>
  <si>
    <t>http://dfto.ru/index.php/novosti/581-provedenie-publichnvkh-slushanii</t>
  </si>
  <si>
    <t>http://www.zsuo.ru/novosti/8314-publichnye-slushaniya-po-byudzhetu-ulyanovskoj-oblasti-na-2016-god-naznacheny-na-24-noyabrya-1.html</t>
  </si>
  <si>
    <t>http://ufo.ulntc.ru/index.php?mgf=budget/open_budget</t>
  </si>
  <si>
    <t>http://www.fincom.spb.ru/cf/activity/opendata/budget_for_people/contact/anketa.htm</t>
  </si>
  <si>
    <t>01.10.15 -31.12.15</t>
  </si>
  <si>
    <t>http://www.finsmol.ru/council/nJ4SZSSN</t>
  </si>
  <si>
    <t>http://minfin.rkomi.ru/right/finopros/</t>
  </si>
  <si>
    <t>11.12.2015-25.12.2015</t>
  </si>
  <si>
    <t>Обсуждение (страница финоргана ВКонтакте)</t>
  </si>
  <si>
    <t>Законодательного органа; финансового органа</t>
  </si>
  <si>
    <t>09.10.2015; 26.10.2015</t>
  </si>
  <si>
    <t>http://www.zaksob.ru/archive.aspx?id=7116; http://www.zaksob.ru/pages.aspx?id=208&amp;m=68</t>
  </si>
  <si>
    <t>http://minfin.orb.ru/anons</t>
  </si>
  <si>
    <t>http://www.zaksobr-chita.ru/news/2747</t>
  </si>
  <si>
    <t>http://df.ivanovoobl.ru/anonsy-meropriyatij/</t>
  </si>
  <si>
    <t>Соблюдена</t>
  </si>
  <si>
    <t>Опросы проводятся на специализированном сайте "Сервис онлайн опросов "Anketa Ykt.Ru", ссылка на который с сайта, где публикуются бюджетные данные, отсутствует</t>
  </si>
  <si>
    <t>http://www.sakha.gov.ru/node/214513; http://anketa.ykt.ru/</t>
  </si>
  <si>
    <t>10.11.15; 07.12.2015</t>
  </si>
  <si>
    <t>01.11.15 - 30.11.15</t>
  </si>
  <si>
    <t>http://zs74.ru/izveshchenie-o-provedenii-publichnyh-slushaniy</t>
  </si>
  <si>
    <t>http://pravitelstvo.kbr.ru/oigv/minfin/opros_obshchestvennogo_mneniya_po_finanso_byudzhetnoy_tematike.php</t>
  </si>
  <si>
    <t>23.11.15 - 22.12.15</t>
  </si>
  <si>
    <t>09.11.15-16.12.15</t>
  </si>
  <si>
    <t>http://adm.rkursk.ru/index.php?id=693&amp;mat_id=50950; http://соцпортал46.рф/report/</t>
  </si>
  <si>
    <t>07.12.2015-17.12.2015</t>
  </si>
  <si>
    <t>02.11.15 - действующий (до 02.11.2016)</t>
  </si>
  <si>
    <t>http://www.mfur.ru/activities/minfin_dialog/broshura.php</t>
  </si>
  <si>
    <t>Образован в ноябре 2015 г.</t>
  </si>
  <si>
    <t>http://budget.mos.ru/survey</t>
  </si>
  <si>
    <t>16.12.2015 г. - действующий</t>
  </si>
  <si>
    <t>http://www.df35.ru/index.php?option=com_content&amp;view=category&amp;id=251&amp;Itemid=230</t>
  </si>
  <si>
    <t>Финансового органа; законодательного органа (17.11.15 г.)</t>
  </si>
  <si>
    <t>http://www.pskov.ru/novosti/23.11.15/63300</t>
  </si>
  <si>
    <t>Законодательный орган; администрации районов</t>
  </si>
  <si>
    <t>http://www.fincom.spb.ru/cf/press/news/full.htm?id=2704@cf_media; http://www.fincom.spb.ru/cf/press/news/full.htm?id=2634@cf_media</t>
  </si>
  <si>
    <t>06.10.15 (районы); 12.10.2015 (заочная форма)</t>
  </si>
  <si>
    <t>Очная (районы); заочная (заксобрание)</t>
  </si>
  <si>
    <t>В разделе "Новости" (для очной формы)</t>
  </si>
  <si>
    <r>
      <t xml:space="preserve">Оценка субъектов Российской Федерации по разделу 15 "Общественное участие (IV квартал 2015 года)" </t>
    </r>
    <r>
      <rPr>
        <sz val="9"/>
        <color theme="1"/>
        <rFont val="Times New Roman"/>
        <family val="1"/>
        <charset val="204"/>
      </rPr>
      <t>(группировка по набранному количеству баллов)</t>
    </r>
  </si>
  <si>
    <t>Наименование субъекта Российской Федерации</t>
  </si>
  <si>
    <r>
      <t xml:space="preserve">Оценка субъектов Российской Федерации по разделу 15 "Общественное участие (IV квартал 2015 года)" </t>
    </r>
    <r>
      <rPr>
        <sz val="9"/>
        <color theme="1"/>
        <rFont val="Times New Roman"/>
        <family val="1"/>
        <charset val="204"/>
      </rPr>
      <t>(группировка по федеральным округам)</t>
    </r>
  </si>
  <si>
    <t>Максимальное количество баллов</t>
  </si>
  <si>
    <t>Место по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</si>
</sst>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dd/mm/yy;@"/>
    <numFmt numFmtId="167" formatCode="[$-419]mmmm\ yyyy;@"/>
  </numFmts>
  <fonts count="36" x14ac:knownFonts="1">
    <font>
      <sz val="11"/>
      <color theme="1"/>
      <name val="Calibri"/>
      <family val="2"/>
      <charset val="204"/>
      <scheme val="minor"/>
    </font>
    <font>
      <b/>
      <sz val="8"/>
      <name val="Times New Roman"/>
      <family val="1"/>
      <charset val="204"/>
    </font>
    <font>
      <sz val="8"/>
      <name val="Times New Roman"/>
      <family val="1"/>
      <charset val="204"/>
    </font>
    <font>
      <i/>
      <sz val="8"/>
      <name val="Times New Roman"/>
      <family val="1"/>
      <charset val="204"/>
    </font>
    <font>
      <b/>
      <i/>
      <sz val="8"/>
      <name val="Times New Roman"/>
      <family val="1"/>
      <charset val="204"/>
    </font>
    <font>
      <sz val="11"/>
      <color indexed="8"/>
      <name val="Calibri"/>
      <family val="2"/>
    </font>
    <font>
      <sz val="9"/>
      <color indexed="8"/>
      <name val="Times New Roman"/>
      <family val="1"/>
      <charset val="204"/>
    </font>
    <font>
      <u/>
      <sz val="8"/>
      <name val="Times New Roman"/>
      <family val="1"/>
      <charset val="204"/>
    </font>
    <font>
      <i/>
      <sz val="9"/>
      <color indexed="8"/>
      <name val="Times New Roman"/>
      <family val="1"/>
      <charset val="204"/>
    </font>
    <font>
      <sz val="10"/>
      <name val="Arial Cyr"/>
      <charset val="204"/>
    </font>
    <font>
      <sz val="10"/>
      <name val="Courier New Cyr"/>
      <charset val="204"/>
    </font>
    <font>
      <sz val="9"/>
      <name val="Times New Roman"/>
      <family val="1"/>
      <charset val="204"/>
    </font>
    <font>
      <sz val="9"/>
      <color indexed="81"/>
      <name val="Tahoma"/>
      <family val="2"/>
      <charset val="204"/>
    </font>
    <font>
      <b/>
      <sz val="9"/>
      <name val="Times New Roman"/>
      <family val="1"/>
      <charset val="204"/>
    </font>
    <font>
      <u/>
      <sz val="11"/>
      <color theme="10"/>
      <name val="Calibri"/>
      <family val="2"/>
      <charset val="204"/>
      <scheme val="minor"/>
    </font>
    <font>
      <sz val="11"/>
      <color rgb="FFFF0000"/>
      <name val="Calibri"/>
      <family val="2"/>
      <charset val="204"/>
      <scheme val="minor"/>
    </font>
    <font>
      <sz val="10"/>
      <color theme="1"/>
      <name val="Times New Roman"/>
      <family val="1"/>
      <charset val="204"/>
    </font>
    <font>
      <sz val="8"/>
      <color theme="1"/>
      <name val="Times New Roman"/>
      <family val="1"/>
      <charset val="204"/>
    </font>
    <font>
      <sz val="8"/>
      <color theme="1"/>
      <name val="Calibri"/>
      <family val="2"/>
      <charset val="204"/>
      <scheme val="minor"/>
    </font>
    <font>
      <i/>
      <sz val="11"/>
      <color theme="1"/>
      <name val="Calibri"/>
      <family val="2"/>
      <charset val="204"/>
      <scheme val="minor"/>
    </font>
    <font>
      <b/>
      <sz val="8"/>
      <color theme="1"/>
      <name val="Calibri"/>
      <family val="2"/>
      <charset val="204"/>
      <scheme val="minor"/>
    </font>
    <font>
      <sz val="11"/>
      <color rgb="FFC00000"/>
      <name val="Calibri"/>
      <family val="2"/>
      <charset val="204"/>
      <scheme val="minor"/>
    </font>
    <font>
      <i/>
      <sz val="8"/>
      <color theme="1"/>
      <name val="Times New Roman"/>
      <family val="1"/>
      <charset val="204"/>
    </font>
    <font>
      <b/>
      <sz val="8"/>
      <color theme="1"/>
      <name val="Times New Roman"/>
      <family val="1"/>
      <charset val="204"/>
    </font>
    <font>
      <b/>
      <sz val="9"/>
      <color theme="1"/>
      <name val="Times New Roman"/>
      <family val="1"/>
      <charset val="204"/>
    </font>
    <font>
      <b/>
      <sz val="10"/>
      <color theme="1"/>
      <name val="Times New Roman"/>
      <family val="1"/>
      <charset val="204"/>
    </font>
    <font>
      <sz val="9"/>
      <color theme="1"/>
      <name val="Times New Roman"/>
      <family val="1"/>
      <charset val="204"/>
    </font>
    <font>
      <sz val="9"/>
      <color rgb="FF000000"/>
      <name val="Times New Roman"/>
      <family val="1"/>
      <charset val="204"/>
    </font>
    <font>
      <i/>
      <sz val="9"/>
      <color theme="1"/>
      <name val="Times New Roman"/>
      <family val="1"/>
      <charset val="204"/>
    </font>
    <font>
      <b/>
      <sz val="9"/>
      <color rgb="FF000000"/>
      <name val="Times New Roman"/>
      <family val="1"/>
      <charset val="204"/>
    </font>
    <font>
      <b/>
      <sz val="9"/>
      <name val="Calibri"/>
      <family val="2"/>
      <charset val="204"/>
      <scheme val="minor"/>
    </font>
    <font>
      <b/>
      <sz val="9"/>
      <color theme="1"/>
      <name val="Calibri"/>
      <family val="2"/>
      <charset val="204"/>
      <scheme val="minor"/>
    </font>
    <font>
      <u/>
      <sz val="8"/>
      <name val="Calibri"/>
      <family val="2"/>
      <charset val="204"/>
      <scheme val="minor"/>
    </font>
    <font>
      <u/>
      <sz val="8"/>
      <color theme="10"/>
      <name val="Times New Roman"/>
      <family val="1"/>
      <charset val="204"/>
    </font>
    <font>
      <sz val="8"/>
      <name val="Calibri"/>
      <family val="2"/>
      <charset val="204"/>
      <scheme val="minor"/>
    </font>
    <font>
      <i/>
      <sz val="8"/>
      <name val="Calibri"/>
      <family val="2"/>
      <charset val="204"/>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BE4D5"/>
        <bgColor indexed="64"/>
      </patternFill>
    </fill>
    <fill>
      <patternFill patternType="solid">
        <fgColor rgb="FFF7CAAC"/>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thin">
        <color rgb="FF7F7F7F"/>
      </left>
      <right style="thin">
        <color rgb="FF7F7F7F"/>
      </right>
      <top/>
      <bottom style="thin">
        <color rgb="FF7F7F7F"/>
      </bottom>
      <diagonal/>
    </border>
    <border>
      <left style="thin">
        <color theme="0" tint="-0.34998626667073579"/>
      </left>
      <right style="thin">
        <color theme="0" tint="-0.34998626667073579"/>
      </right>
      <top/>
      <bottom style="thin">
        <color theme="0" tint="-0.34998626667073579"/>
      </bottom>
      <diagonal/>
    </border>
    <border>
      <left/>
      <right/>
      <top style="thin">
        <color rgb="FF7F7F7F"/>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diagonal/>
    </border>
    <border>
      <left style="thin">
        <color theme="0" tint="-0.34998626667073579"/>
      </left>
      <right/>
      <top/>
      <bottom style="thin">
        <color theme="0" tint="-0.34998626667073579"/>
      </bottom>
      <diagonal/>
    </border>
  </borders>
  <cellStyleXfs count="5">
    <xf numFmtId="0" fontId="0" fillId="0" borderId="0"/>
    <xf numFmtId="0" fontId="10" fillId="0" borderId="0"/>
    <xf numFmtId="0" fontId="14" fillId="0" borderId="0" applyNumberFormat="0" applyFill="0" applyBorder="0" applyAlignment="0" applyProtection="0"/>
    <xf numFmtId="0" fontId="5" fillId="0" borderId="0"/>
    <xf numFmtId="0" fontId="9" fillId="0" borderId="0"/>
  </cellStyleXfs>
  <cellXfs count="165">
    <xf numFmtId="0" fontId="0" fillId="0" borderId="0" xfId="0"/>
    <xf numFmtId="0" fontId="16" fillId="0" borderId="0" xfId="0" applyFont="1"/>
    <xf numFmtId="0" fontId="17" fillId="0" borderId="0" xfId="0" applyFont="1"/>
    <xf numFmtId="0" fontId="18" fillId="0" borderId="0" xfId="0" applyFont="1"/>
    <xf numFmtId="4" fontId="18" fillId="0" borderId="0" xfId="0" applyNumberFormat="1" applyFont="1"/>
    <xf numFmtId="0" fontId="19" fillId="0" borderId="0" xfId="0" applyFont="1" applyAlignment="1">
      <alignment horizontal="center"/>
    </xf>
    <xf numFmtId="0" fontId="20" fillId="0" borderId="0" xfId="0" applyFont="1"/>
    <xf numFmtId="4" fontId="20" fillId="0" borderId="0" xfId="0" applyNumberFormat="1" applyFont="1"/>
    <xf numFmtId="0" fontId="21" fillId="0" borderId="0" xfId="0" applyFont="1"/>
    <xf numFmtId="0" fontId="15" fillId="0" borderId="0" xfId="0" applyFont="1"/>
    <xf numFmtId="164" fontId="1" fillId="2" borderId="2" xfId="0" applyNumberFormat="1" applyFont="1" applyFill="1" applyBorder="1" applyAlignment="1">
      <alignment horizontal="center" vertical="center"/>
    </xf>
    <xf numFmtId="165" fontId="1" fillId="0" borderId="2" xfId="0" applyNumberFormat="1" applyFont="1" applyBorder="1" applyAlignment="1">
      <alignment horizontal="center" vertical="center"/>
    </xf>
    <xf numFmtId="165" fontId="1" fillId="2" borderId="2" xfId="0" applyNumberFormat="1" applyFont="1" applyFill="1" applyBorder="1" applyAlignment="1">
      <alignment horizontal="center" vertical="center"/>
    </xf>
    <xf numFmtId="0" fontId="0" fillId="0" borderId="0" xfId="0" applyFill="1"/>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2" fillId="0" borderId="3" xfId="0" applyFont="1" applyBorder="1" applyAlignment="1">
      <alignment horizontal="center" vertical="center"/>
    </xf>
    <xf numFmtId="0" fontId="1" fillId="2" borderId="3" xfId="0" applyFont="1" applyFill="1" applyBorder="1" applyAlignment="1">
      <alignment vertical="center" wrapText="1"/>
    </xf>
    <xf numFmtId="164" fontId="1" fillId="2" borderId="3" xfId="0" applyNumberFormat="1" applyFont="1" applyFill="1" applyBorder="1" applyAlignment="1">
      <alignment horizontal="center" vertical="center"/>
    </xf>
    <xf numFmtId="0" fontId="2" fillId="3" borderId="3" xfId="0" applyFont="1" applyFill="1" applyBorder="1" applyAlignment="1">
      <alignment vertical="center" wrapText="1"/>
    </xf>
    <xf numFmtId="1" fontId="1" fillId="3" borderId="3" xfId="0" applyNumberFormat="1" applyFont="1" applyFill="1" applyBorder="1" applyAlignment="1">
      <alignment horizontal="center" vertical="center" wrapText="1"/>
    </xf>
    <xf numFmtId="165" fontId="2" fillId="0" borderId="3" xfId="3" applyNumberFormat="1" applyFont="1" applyFill="1" applyBorder="1" applyAlignment="1">
      <alignment horizontal="center" vertical="center"/>
    </xf>
    <xf numFmtId="1" fontId="1" fillId="2" borderId="3" xfId="0" applyNumberFormat="1" applyFont="1" applyFill="1" applyBorder="1" applyAlignment="1">
      <alignment horizontal="center" vertical="center" wrapText="1"/>
    </xf>
    <xf numFmtId="1" fontId="1" fillId="2" borderId="3" xfId="0" applyNumberFormat="1" applyFont="1" applyFill="1" applyBorder="1" applyAlignment="1">
      <alignment vertical="center" wrapText="1"/>
    </xf>
    <xf numFmtId="165" fontId="2" fillId="2" borderId="3" xfId="3" applyNumberFormat="1" applyFont="1" applyFill="1" applyBorder="1" applyAlignment="1">
      <alignment horizontal="center" vertical="center"/>
    </xf>
    <xf numFmtId="1" fontId="17" fillId="2" borderId="3" xfId="0" applyNumberFormat="1" applyFont="1" applyFill="1" applyBorder="1"/>
    <xf numFmtId="1" fontId="23" fillId="0" borderId="3" xfId="0" applyNumberFormat="1" applyFont="1" applyBorder="1" applyAlignment="1">
      <alignment horizontal="center" vertical="center"/>
    </xf>
    <xf numFmtId="0" fontId="24" fillId="0" borderId="0" xfId="0" applyFont="1" applyFill="1"/>
    <xf numFmtId="165" fontId="1" fillId="3" borderId="3" xfId="0" applyNumberFormat="1" applyFont="1" applyFill="1" applyBorder="1" applyAlignment="1">
      <alignment horizontal="center" vertical="center" wrapText="1"/>
    </xf>
    <xf numFmtId="165" fontId="1" fillId="2" borderId="3" xfId="0" applyNumberFormat="1" applyFont="1" applyFill="1" applyBorder="1" applyAlignment="1">
      <alignment horizontal="center" vertical="center" wrapText="1"/>
    </xf>
    <xf numFmtId="16" fontId="2" fillId="3" borderId="2" xfId="0" applyNumberFormat="1" applyFont="1" applyFill="1" applyBorder="1" applyAlignment="1">
      <alignment horizontal="center" vertical="center"/>
    </xf>
    <xf numFmtId="0" fontId="18" fillId="0" borderId="0" xfId="0" applyFont="1"/>
    <xf numFmtId="4" fontId="18" fillId="0" borderId="0" xfId="0" applyNumberFormat="1" applyFont="1"/>
    <xf numFmtId="0" fontId="0" fillId="0" borderId="0" xfId="0"/>
    <xf numFmtId="0" fontId="2" fillId="3" borderId="2" xfId="0" applyFont="1" applyFill="1" applyBorder="1" applyAlignment="1">
      <alignment horizontal="left" vertical="center"/>
    </xf>
    <xf numFmtId="0" fontId="1" fillId="2" borderId="2" xfId="0" applyFont="1" applyFill="1" applyBorder="1" applyAlignment="1">
      <alignment horizontal="left" vertical="center"/>
    </xf>
    <xf numFmtId="2" fontId="7" fillId="0" borderId="2" xfId="2" applyNumberFormat="1" applyFont="1" applyBorder="1" applyAlignment="1">
      <alignment horizontal="left" vertical="center"/>
    </xf>
    <xf numFmtId="0" fontId="3" fillId="3" borderId="2" xfId="0" applyFont="1" applyFill="1" applyBorder="1" applyAlignment="1">
      <alignment horizontal="center" vertical="center" wrapText="1"/>
    </xf>
    <xf numFmtId="0" fontId="1" fillId="2" borderId="2" xfId="0" applyFont="1" applyFill="1" applyBorder="1" applyAlignment="1">
      <alignment vertical="center" wrapText="1"/>
    </xf>
    <xf numFmtId="0" fontId="2" fillId="3" borderId="2" xfId="0" applyFont="1" applyFill="1" applyBorder="1" applyAlignment="1">
      <alignment vertical="center" wrapText="1"/>
    </xf>
    <xf numFmtId="0" fontId="2" fillId="2" borderId="2" xfId="0" applyFont="1" applyFill="1" applyBorder="1" applyAlignment="1">
      <alignment horizontal="left" vertical="center"/>
    </xf>
    <xf numFmtId="2" fontId="1" fillId="2" borderId="2" xfId="0" applyNumberFormat="1" applyFont="1" applyFill="1" applyBorder="1" applyAlignment="1">
      <alignment horizontal="left" vertical="center"/>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2" xfId="0" applyFont="1" applyFill="1" applyBorder="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15" fillId="0" borderId="0" xfId="0" applyFont="1" applyFill="1"/>
    <xf numFmtId="0" fontId="2" fillId="2" borderId="2" xfId="0" applyFont="1" applyFill="1" applyBorder="1" applyAlignment="1"/>
    <xf numFmtId="165" fontId="2" fillId="0" borderId="2" xfId="0" applyNumberFormat="1" applyFont="1" applyBorder="1" applyAlignment="1">
      <alignment horizontal="left" vertical="center"/>
    </xf>
    <xf numFmtId="165" fontId="2" fillId="2" borderId="2" xfId="0" applyNumberFormat="1" applyFont="1" applyFill="1" applyBorder="1" applyAlignment="1">
      <alignment horizontal="left"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xf>
    <xf numFmtId="0" fontId="25" fillId="0" borderId="0" xfId="0" applyFont="1" applyBorder="1" applyAlignment="1">
      <alignment horizontal="center" vertical="center"/>
    </xf>
    <xf numFmtId="0" fontId="26" fillId="0" borderId="0" xfId="0" applyFont="1"/>
    <xf numFmtId="0" fontId="23" fillId="0" borderId="0" xfId="0" applyFont="1"/>
    <xf numFmtId="165" fontId="1" fillId="0" borderId="2" xfId="0" applyNumberFormat="1" applyFont="1" applyFill="1" applyBorder="1" applyAlignment="1">
      <alignment horizontal="center" vertical="center"/>
    </xf>
    <xf numFmtId="0" fontId="27" fillId="0" borderId="4" xfId="0" applyFont="1" applyBorder="1" applyAlignment="1">
      <alignment horizontal="center" vertical="center" wrapText="1"/>
    </xf>
    <xf numFmtId="0" fontId="26" fillId="0" borderId="4" xfId="0" applyFont="1" applyBorder="1" applyAlignment="1">
      <alignment horizontal="center" vertical="center" wrapText="1"/>
    </xf>
    <xf numFmtId="0" fontId="27" fillId="0" borderId="1" xfId="0" applyFont="1" applyBorder="1" applyAlignment="1">
      <alignment horizontal="center" vertical="center" wrapText="1"/>
    </xf>
    <xf numFmtId="0" fontId="26" fillId="0" borderId="1" xfId="0" applyFont="1" applyBorder="1" applyAlignment="1">
      <alignment horizontal="left" vertical="center" wrapText="1" indent="1"/>
    </xf>
    <xf numFmtId="49" fontId="27" fillId="0" borderId="1" xfId="0" applyNumberFormat="1" applyFont="1" applyBorder="1" applyAlignment="1">
      <alignment horizontal="center" vertical="center" wrapText="1"/>
    </xf>
    <xf numFmtId="14" fontId="2" fillId="0" borderId="2" xfId="0" applyNumberFormat="1" applyFont="1" applyFill="1" applyBorder="1" applyAlignment="1">
      <alignment horizontal="center" vertical="center"/>
    </xf>
    <xf numFmtId="14" fontId="2" fillId="3" borderId="2" xfId="0" applyNumberFormat="1" applyFont="1" applyFill="1" applyBorder="1" applyAlignment="1">
      <alignment horizontal="center" vertical="center"/>
    </xf>
    <xf numFmtId="0" fontId="2" fillId="2" borderId="2" xfId="0" applyFont="1" applyFill="1" applyBorder="1" applyAlignment="1">
      <alignment horizontal="left"/>
    </xf>
    <xf numFmtId="0" fontId="26" fillId="4" borderId="5" xfId="0" applyFont="1" applyFill="1" applyBorder="1" applyAlignment="1">
      <alignment vertical="center" wrapText="1"/>
    </xf>
    <xf numFmtId="0" fontId="28" fillId="4" borderId="6" xfId="0" applyFont="1" applyFill="1" applyBorder="1" applyAlignment="1">
      <alignment vertical="center" wrapText="1"/>
    </xf>
    <xf numFmtId="0" fontId="28" fillId="4" borderId="7" xfId="0" applyFont="1" applyFill="1" applyBorder="1" applyAlignment="1">
      <alignment vertical="center" wrapText="1"/>
    </xf>
    <xf numFmtId="0" fontId="24" fillId="5" borderId="5" xfId="0" applyFont="1" applyFill="1" applyBorder="1" applyAlignment="1">
      <alignment vertical="center" wrapText="1"/>
    </xf>
    <xf numFmtId="0" fontId="28" fillId="5" borderId="7" xfId="0" applyFont="1" applyFill="1" applyBorder="1" applyAlignment="1">
      <alignment vertical="center" wrapText="1"/>
    </xf>
    <xf numFmtId="0" fontId="11" fillId="4" borderId="5" xfId="0" applyFont="1" applyFill="1" applyBorder="1" applyAlignment="1">
      <alignment vertical="center" wrapText="1"/>
    </xf>
    <xf numFmtId="166" fontId="2" fillId="3" borderId="2" xfId="0" applyNumberFormat="1" applyFont="1" applyFill="1" applyBorder="1" applyAlignment="1">
      <alignment horizontal="center" vertical="center"/>
    </xf>
    <xf numFmtId="164" fontId="1" fillId="2" borderId="8" xfId="0" applyNumberFormat="1" applyFont="1" applyFill="1" applyBorder="1" applyAlignment="1">
      <alignment horizontal="center" vertical="center"/>
    </xf>
    <xf numFmtId="0" fontId="2" fillId="2" borderId="8" xfId="0" applyFont="1" applyFill="1" applyBorder="1" applyAlignment="1">
      <alignment horizontal="left" vertical="center"/>
    </xf>
    <xf numFmtId="14" fontId="2" fillId="3" borderId="2" xfId="0" applyNumberFormat="1" applyFont="1" applyFill="1" applyBorder="1" applyAlignment="1">
      <alignment horizontal="left" vertical="center"/>
    </xf>
    <xf numFmtId="165" fontId="2" fillId="0" borderId="0" xfId="0" applyNumberFormat="1" applyFont="1" applyBorder="1" applyAlignment="1">
      <alignment horizontal="left" vertical="center"/>
    </xf>
    <xf numFmtId="167" fontId="2" fillId="3" borderId="2" xfId="0" applyNumberFormat="1" applyFont="1" applyFill="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left"/>
    </xf>
    <xf numFmtId="0" fontId="2" fillId="0" borderId="2" xfId="0" applyFont="1" applyBorder="1" applyAlignment="1"/>
    <xf numFmtId="2" fontId="7" fillId="0" borderId="2" xfId="2" applyNumberFormat="1" applyFont="1" applyBorder="1" applyAlignment="1">
      <alignment vertical="center"/>
    </xf>
    <xf numFmtId="165" fontId="7" fillId="0" borderId="2" xfId="2" applyNumberFormat="1" applyFont="1" applyBorder="1" applyAlignment="1">
      <alignment horizontal="left" vertical="center"/>
    </xf>
    <xf numFmtId="1" fontId="2" fillId="2" borderId="2" xfId="0" applyNumberFormat="1" applyFont="1" applyFill="1" applyBorder="1" applyAlignment="1">
      <alignment horizontal="left" vertical="center"/>
    </xf>
    <xf numFmtId="2" fontId="7" fillId="0" borderId="2" xfId="2" applyNumberFormat="1" applyFont="1" applyFill="1" applyBorder="1" applyAlignment="1">
      <alignment vertical="center"/>
    </xf>
    <xf numFmtId="0" fontId="7" fillId="0" borderId="2" xfId="2" applyFont="1" applyBorder="1" applyAlignment="1">
      <alignment horizontal="left" vertical="center"/>
    </xf>
    <xf numFmtId="0" fontId="2" fillId="0" borderId="2" xfId="0" applyFont="1" applyBorder="1" applyAlignment="1">
      <alignment horizontal="center"/>
    </xf>
    <xf numFmtId="2" fontId="7" fillId="0" borderId="2" xfId="2" applyNumberFormat="1" applyFont="1" applyFill="1" applyBorder="1" applyAlignment="1">
      <alignment horizontal="left" vertical="center"/>
    </xf>
    <xf numFmtId="0" fontId="7" fillId="0" borderId="2" xfId="2" applyFont="1" applyFill="1" applyBorder="1" applyAlignment="1">
      <alignment horizontal="left" vertical="center"/>
    </xf>
    <xf numFmtId="0" fontId="7" fillId="0" borderId="2" xfId="2" applyFont="1" applyBorder="1" applyAlignment="1">
      <alignment horizontal="left"/>
    </xf>
    <xf numFmtId="0" fontId="7" fillId="0" borderId="2" xfId="2" applyFont="1" applyFill="1" applyBorder="1" applyAlignment="1">
      <alignment vertical="center"/>
    </xf>
    <xf numFmtId="0" fontId="7" fillId="0" borderId="2" xfId="2" applyFont="1" applyBorder="1" applyAlignment="1"/>
    <xf numFmtId="49" fontId="2" fillId="3" borderId="2" xfId="0" applyNumberFormat="1" applyFont="1" applyFill="1" applyBorder="1" applyAlignment="1">
      <alignment horizontal="center" vertical="center"/>
    </xf>
    <xf numFmtId="0" fontId="2" fillId="2" borderId="2" xfId="0" applyFont="1" applyFill="1" applyBorder="1" applyAlignment="1">
      <alignment horizontal="center"/>
    </xf>
    <xf numFmtId="0" fontId="11" fillId="0" borderId="0" xfId="0" applyFont="1" applyBorder="1" applyAlignment="1">
      <alignment horizontal="left" vertical="center"/>
    </xf>
    <xf numFmtId="165" fontId="0" fillId="0" borderId="0" xfId="0" applyNumberFormat="1"/>
    <xf numFmtId="14" fontId="2" fillId="0" borderId="2" xfId="0" applyNumberFormat="1" applyFont="1" applyFill="1" applyBorder="1" applyAlignment="1">
      <alignment horizontal="left" vertical="center"/>
    </xf>
    <xf numFmtId="0" fontId="7" fillId="0" borderId="0" xfId="2" applyFont="1" applyAlignment="1">
      <alignment vertical="center"/>
    </xf>
    <xf numFmtId="0" fontId="2" fillId="3" borderId="2" xfId="0" applyFont="1" applyFill="1" applyBorder="1" applyAlignment="1">
      <alignment horizontal="center" vertical="center" wrapText="1"/>
    </xf>
    <xf numFmtId="0" fontId="25" fillId="0" borderId="0" xfId="0" applyFont="1" applyBorder="1" applyAlignment="1">
      <alignment horizontal="center" vertical="center"/>
    </xf>
    <xf numFmtId="0" fontId="7" fillId="0" borderId="0" xfId="2" applyFont="1"/>
    <xf numFmtId="2" fontId="33" fillId="0" borderId="2" xfId="2" applyNumberFormat="1" applyFont="1" applyBorder="1" applyAlignment="1">
      <alignment horizontal="left" vertical="center"/>
    </xf>
    <xf numFmtId="2" fontId="32" fillId="0" borderId="2" xfId="2" applyNumberFormat="1" applyFont="1" applyBorder="1" applyAlignment="1">
      <alignment horizontal="left" vertical="center"/>
    </xf>
    <xf numFmtId="0" fontId="2" fillId="3" borderId="2" xfId="0" applyFont="1" applyFill="1" applyBorder="1" applyAlignment="1">
      <alignment horizontal="center" vertical="center" wrapText="1"/>
    </xf>
    <xf numFmtId="165" fontId="4" fillId="3" borderId="3" xfId="0" applyNumberFormat="1" applyFont="1" applyFill="1" applyBorder="1" applyAlignment="1">
      <alignment horizontal="center" vertical="center" wrapText="1"/>
    </xf>
    <xf numFmtId="165" fontId="22" fillId="0" borderId="3" xfId="0" applyNumberFormat="1"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7" fillId="0" borderId="9" xfId="0" applyFont="1" applyBorder="1" applyAlignment="1">
      <alignment wrapText="1"/>
    </xf>
    <xf numFmtId="49" fontId="27" fillId="0" borderId="3" xfId="0" applyNumberFormat="1" applyFont="1" applyBorder="1" applyAlignment="1">
      <alignment horizontal="center" vertical="center" wrapText="1"/>
    </xf>
    <xf numFmtId="49" fontId="27" fillId="0" borderId="4" xfId="0" applyNumberFormat="1"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49" fontId="29" fillId="5" borderId="1" xfId="0" applyNumberFormat="1" applyFont="1" applyFill="1" applyBorder="1" applyAlignment="1">
      <alignment horizontal="center" vertical="center" wrapText="1"/>
    </xf>
    <xf numFmtId="0" fontId="29" fillId="5" borderId="1" xfId="0" applyFont="1" applyFill="1" applyBorder="1" applyAlignment="1">
      <alignment horizontal="center" vertical="center" wrapText="1"/>
    </xf>
    <xf numFmtId="49" fontId="27" fillId="4" borderId="1" xfId="0" applyNumberFormat="1"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3" fillId="0" borderId="0" xfId="0" applyFont="1" applyAlignment="1">
      <alignment horizontal="center" vertical="center" wrapText="1"/>
    </xf>
    <xf numFmtId="0" fontId="30"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2" fillId="3"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3" borderId="13"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24" fillId="0" borderId="0" xfId="0" applyFont="1" applyAlignment="1">
      <alignment horizontal="center" vertical="center" wrapText="1"/>
    </xf>
    <xf numFmtId="0" fontId="31"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1" fillId="3" borderId="11"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22" fillId="0" borderId="0" xfId="0" applyFont="1" applyAlignment="1">
      <alignment horizontal="left"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3" borderId="10"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5" fillId="0" borderId="0" xfId="0" applyFont="1" applyAlignment="1">
      <alignment horizontal="left" vertical="center" wrapText="1"/>
    </xf>
    <xf numFmtId="0" fontId="2" fillId="0" borderId="0" xfId="0" applyFont="1" applyAlignment="1">
      <alignment horizontal="center" vertical="center" wrapText="1"/>
    </xf>
    <xf numFmtId="0" fontId="2" fillId="3" borderId="12"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34" fillId="0" borderId="0" xfId="0" applyFont="1" applyAlignment="1">
      <alignment horizontal="left" vertical="center" wrapText="1"/>
    </xf>
    <xf numFmtId="0" fontId="2" fillId="3" borderId="13"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cellXfs>
  <cellStyles count="5">
    <cellStyle name="Îáű÷íűé_ÂŰŐÎÄ" xfId="1"/>
    <cellStyle name="Гиперссылка" xfId="2" builtinId="8"/>
    <cellStyle name="Обычный" xfId="0" builtinId="0"/>
    <cellStyle name="Обычный 2" xfId="3"/>
    <cellStyle name="Обычный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consultantplus://offline/ref=BBE771BDC3409B73D2AE7FC31D5DC7F403E2BB9A60C4363B51BFFEFF89OAJ6I"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donland.ru/Donland/Pages/View.aspx?pageid=92219&amp;mid=83794&amp;ItemID=60518" TargetMode="External"/><Relationship Id="rId13" Type="http://schemas.openxmlformats.org/officeDocument/2006/relationships/hyperlink" Target="http://www.zskaluga.ru/search/" TargetMode="External"/><Relationship Id="rId18" Type="http://schemas.openxmlformats.org/officeDocument/2006/relationships/hyperlink" Target="http://minfin09.ru/category/load/%D0%B1%D1%8E%D0%B4%D0%B6%D0%B5%D1%82-%D1%80%D0%B5%D1%81%D0%BF%D1%83%D0%B1%D0%BB%D0%B8%D0%BA%D0%B8/%D0%B1%D1%8E%D0%B4%D0%B6%D0%B5%D1%82-%D0%B4%D0%BB%D1%8F-%D0%B3%D1%80%D0%B0%D0%B6%D0%B4%D0%B0%D0%BD/" TargetMode="External"/><Relationship Id="rId26" Type="http://schemas.openxmlformats.org/officeDocument/2006/relationships/hyperlink" Target="http://www.duma.khv.ru/Site.aspx?t=&amp;p=~4~270100007&amp;p270101416=~77700010~%5bdocs%5d270101567" TargetMode="External"/><Relationship Id="rId39" Type="http://schemas.openxmlformats.org/officeDocument/2006/relationships/hyperlink" Target="http://www.tulaoblduma.ru/search/?q=%EF%F3%E1%EB%E8%F7%ED%FB%E5+%F1%EB%F3%F8%E0%ED%E8%FF&amp;submin_search=" TargetMode="External"/><Relationship Id="rId3" Type="http://schemas.openxmlformats.org/officeDocument/2006/relationships/hyperlink" Target="http://www.sakha.gov.ru/search/node/%D0%B1%D1%8E%D0%B4%D0%B6%D0%B5%D1%82%202016?nocache=1" TargetMode="External"/><Relationship Id="rId21" Type="http://schemas.openxmlformats.org/officeDocument/2006/relationships/hyperlink" Target="http://minfin.midural.ru/search?search_text=%D0%BF%D1%83%D0%B1%D0%BB%D0%B8%D1%87%D0%BD%D1%8B%D0%B5+%D1%81%D0%BB%D1%83%D1%88%D0%B0%D0%BD%D0%B8%D1%8F" TargetMode="External"/><Relationship Id="rId34" Type="http://schemas.openxmlformats.org/officeDocument/2006/relationships/hyperlink" Target="http://mf.nnov.ru:8025/index.php/public-hearings/po-proektu-zakona-ob-oblastnom-byudzhete" TargetMode="External"/><Relationship Id="rId42" Type="http://schemas.openxmlformats.org/officeDocument/2006/relationships/hyperlink" Target="http://saratov.gov.ru/search/index.php?q=%D0%BF%D1%83%D0%B1%D0%BB%D0%B8%D1%87%D0%BD%D1%8B%D0%B5+%D1%81%D0%BB%D1%83%D1%88%D0%B0%D0%BD%D0%B8%D1%8F&amp;s=%D0%9F%D0%BE%D0%B8%D1%81%D0%BA" TargetMode="External"/><Relationship Id="rId47" Type="http://schemas.openxmlformats.org/officeDocument/2006/relationships/vmlDrawing" Target="../drawings/vmlDrawing1.vml"/><Relationship Id="rId7" Type="http://schemas.openxmlformats.org/officeDocument/2006/relationships/hyperlink" Target="http://fin22.ru/search/?title=%EF%F3%E1%EB%E8%F7%ED%FB%E5+%F1%EB%F3%F8%E0%ED%E8%FF" TargetMode="External"/><Relationship Id="rId12" Type="http://schemas.openxmlformats.org/officeDocument/2006/relationships/hyperlink" Target="http://www.finsmol.ru/open/nJM558Sj" TargetMode="External"/><Relationship Id="rId17" Type="http://schemas.openxmlformats.org/officeDocument/2006/relationships/hyperlink" Target="http://minfin.e-dag.ru/search?searchid=2108627&amp;l10n=ru&amp;text=%D0%BF%D1%83%D0%B1%D0%BB%D0%B8%D1%87%D0%BD%D1%8B%D0%B5+%D1%81%D0%BB%D1%83%D1%88%D0%B0%D0%BD%D0%B8%D1%8F&amp;reqenc=" TargetMode="External"/><Relationship Id="rId25" Type="http://schemas.openxmlformats.org/officeDocument/2006/relationships/hyperlink" Target="http://fin.amurobl.ru:8080/search/index.php?q=%D0%BF%D1%83%D0%B1%D0%BB%D0%B8%D1%87%D0%BD%D1%8B%D0%B5+%D1%81%D0%BB%D1%83%D1%88%D0%B0%D0%BD%D0%B8%D1%8F" TargetMode="External"/><Relationship Id="rId33" Type="http://schemas.openxmlformats.org/officeDocument/2006/relationships/hyperlink" Target="http://minfin.ryazangov.ru/announcements/141722/" TargetMode="External"/><Relationship Id="rId38" Type="http://schemas.openxmlformats.org/officeDocument/2006/relationships/hyperlink" Target="http://www.minfin39.ru/pressroom/news/5841.php" TargetMode="External"/><Relationship Id="rId46" Type="http://schemas.openxmlformats.org/officeDocument/2006/relationships/printerSettings" Target="../printerSettings/printerSettings4.bin"/><Relationship Id="rId2" Type="http://schemas.openxmlformats.org/officeDocument/2006/relationships/hyperlink" Target="http://minfin.rkomi.ru/page/5652/" TargetMode="External"/><Relationship Id="rId16" Type="http://schemas.openxmlformats.org/officeDocument/2006/relationships/hyperlink" Target="http://dvinaland.ru/-jy0jwy2y" TargetMode="External"/><Relationship Id="rId20" Type="http://schemas.openxmlformats.org/officeDocument/2006/relationships/hyperlink" Target="http://www.budget.perm.ru/news/1033" TargetMode="External"/><Relationship Id="rId29" Type="http://schemas.openxmlformats.org/officeDocument/2006/relationships/hyperlink" Target="http://samgd.ru/~portal/search/?query=%D0%BF%D1%83%D0%B1%D0%BB%D0%B8%D1%87%D0%BD%D1%8B%D0%B5+%D1%81%D0%BB%D1%83%D1%88%D0%B0%D0%BD%D0%B8%D1%8F" TargetMode="External"/><Relationship Id="rId41" Type="http://schemas.openxmlformats.org/officeDocument/2006/relationships/hyperlink" Target="http://www.srd.ru/index.php/component/ysearch/?text=%D0%BF%D1%83%D0%B1%D0%BB%D0%B8%D1%87%D0%BD%D1%8B%D0%B5+%D1%81%D0%BB%D1%83%D1%88%D0%B0%D0%BD%D0%B8%D1%8F&amp;x=8&amp;y=12" TargetMode="External"/><Relationship Id="rId1" Type="http://schemas.openxmlformats.org/officeDocument/2006/relationships/hyperlink" Target="http://pgu.govvrn.ru/wps/wcm/connect/vrnmain/main/ogv/iogv/executive2/regularcontent/struktured/stat13132015" TargetMode="External"/><Relationship Id="rId6" Type="http://schemas.openxmlformats.org/officeDocument/2006/relationships/hyperlink" Target="http://finance.pnzreg.ru/news/2015/11/5/10221005" TargetMode="External"/><Relationship Id="rId11" Type="http://schemas.openxmlformats.org/officeDocument/2006/relationships/hyperlink" Target="http://ob.mosreg.ru/index.php/meropriyatiya/obshchestvennaya-deyatelnost" TargetMode="External"/><Relationship Id="rId24" Type="http://schemas.openxmlformats.org/officeDocument/2006/relationships/hyperlink" Target="http://www.findep.org/dsf.html" TargetMode="External"/><Relationship Id="rId32" Type="http://schemas.openxmlformats.org/officeDocument/2006/relationships/hyperlink" Target="http://karelia-zs.ru/materialy_zasedanijmeropriyatij/materialy_parlamentskih_slushanij/" TargetMode="External"/><Relationship Id="rId37" Type="http://schemas.openxmlformats.org/officeDocument/2006/relationships/hyperlink" Target="http://www.duma72.ru/ru/search/?q=%EF%F3%E1%EB%E8%F7%ED%FB%E5+%F1%EB%F3%F8%E0%ED%E8%FF&amp;s=&amp;search-area=all" TargetMode="External"/><Relationship Id="rId40" Type="http://schemas.openxmlformats.org/officeDocument/2006/relationships/hyperlink" Target="http://www.zspo.ru/search/index.php?q=%D0%BF%D1%83%D0%B1%D0%BB%D0%B8%D1%87%D0%BD%D1%8B%D0%B5+%D1%81%D0%BB%D1%83%D1%88%D0%B0%D0%BD%D0%B8%D1%8F&amp;s.x=27&amp;s.y=12" TargetMode="External"/><Relationship Id="rId45" Type="http://schemas.openxmlformats.org/officeDocument/2006/relationships/hyperlink" Target="http://zs74.ru/izveshchenie-o-provedenii-publichnyh-slushaniy" TargetMode="External"/><Relationship Id="rId5" Type="http://schemas.openxmlformats.org/officeDocument/2006/relationships/hyperlink" Target="http://www.minfintuva.ru/search.html" TargetMode="External"/><Relationship Id="rId15" Type="http://schemas.openxmlformats.org/officeDocument/2006/relationships/hyperlink" Target="http://minfin.karelia.ru/proekt-bjudzheta-na-2016-god/" TargetMode="External"/><Relationship Id="rId23" Type="http://schemas.openxmlformats.org/officeDocument/2006/relationships/hyperlink" Target="http://www.ofukem.ru/content/blogcategory/1/92/" TargetMode="External"/><Relationship Id="rId28" Type="http://schemas.openxmlformats.org/officeDocument/2006/relationships/hyperlink" Target="http://www.omsk-parlament.ru/default.asp?doit=news" TargetMode="External"/><Relationship Id="rId36" Type="http://schemas.openxmlformats.org/officeDocument/2006/relationships/hyperlink" Target="http://minfin.gov-murman.ru/news/anounces/148329/" TargetMode="External"/><Relationship Id="rId10" Type="http://schemas.openxmlformats.org/officeDocument/2006/relationships/hyperlink" Target="http://beldepfin.ru/?p=4229" TargetMode="External"/><Relationship Id="rId19" Type="http://schemas.openxmlformats.org/officeDocument/2006/relationships/hyperlink" Target="http://www.mfrno-a.ru/search/index.php?q=%D0%BF%D1%83%D0%B1%D0%BB%D0%B8%D1%87%D0%BD%D1%8B%D0%B5+%D1%81%D0%BB%D1%83%D1%88%D0%B0%D0%BD%D0%B8%D1%8F" TargetMode="External"/><Relationship Id="rId31" Type="http://schemas.openxmlformats.org/officeDocument/2006/relationships/hyperlink" Target="http://www.depfin.admhmao.ru/wps/portal/fin/home/vse_novosti/new/941d6506-0e31-4907-bf96-acc3e414b887" TargetMode="External"/><Relationship Id="rId44" Type="http://schemas.openxmlformats.org/officeDocument/2006/relationships/hyperlink" Target="http://www.pskov.ru/novosti/23.11.15/63300" TargetMode="External"/><Relationship Id="rId4" Type="http://schemas.openxmlformats.org/officeDocument/2006/relationships/hyperlink" Target="http://&#1084;&#1080;&#1085;&#1092;&#1080;&#1085;&#1088;&#1073;.&#1088;&#1092;/search/?q=%EF%F3%E1%EB%E8%F7%ED%FB%E5+%F1%EB%F3%F8%E0%ED%E8%FF" TargetMode="External"/><Relationship Id="rId9" Type="http://schemas.openxmlformats.org/officeDocument/2006/relationships/hyperlink" Target="http://gfu.ru/budget/section.php?SECTION_ID=1220" TargetMode="External"/><Relationship Id="rId14" Type="http://schemas.openxmlformats.org/officeDocument/2006/relationships/hyperlink" Target="http://www.kosoblduma.ru/press/article/Obshestvennost_obsudit_proekt_biudjheta.html" TargetMode="External"/><Relationship Id="rId22" Type="http://schemas.openxmlformats.org/officeDocument/2006/relationships/hyperlink" Target="http://monitoring.yanao.ru/yamal/index.php?option=com_content&amp;view=article&amp;id=334&amp;Itemid=795" TargetMode="External"/><Relationship Id="rId27" Type="http://schemas.openxmlformats.org/officeDocument/2006/relationships/hyperlink" Target="http://www.zsno.ru/ru/additional/search?a=cms.search&amp;sid=1449494744" TargetMode="External"/><Relationship Id="rId30" Type="http://schemas.openxmlformats.org/officeDocument/2006/relationships/hyperlink" Target="http://www.assembly.spb.ru/article/955/63700/Publichnye-slushaniya-po-proektu-byudzheta-Sankt-Peterburga-na-2016-god-i-na-planovyy-period-2017-i-2018-godov" TargetMode="External"/><Relationship Id="rId35" Type="http://schemas.openxmlformats.org/officeDocument/2006/relationships/hyperlink" Target="http://www.duma-murman.ru/press/ads/?d=17-11-2015_14:58" TargetMode="External"/><Relationship Id="rId43" Type="http://schemas.openxmlformats.org/officeDocument/2006/relationships/hyperlink" Target="http://www.vologdazso.ru/analitic/222872/" TargetMode="External"/><Relationship Id="rId48"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3" Type="http://schemas.openxmlformats.org/officeDocument/2006/relationships/hyperlink" Target="http://dfto.ru/index.php/byudzhet-dlya-grazhdan/oprosy" TargetMode="External"/><Relationship Id="rId18" Type="http://schemas.openxmlformats.org/officeDocument/2006/relationships/hyperlink" Target="http://www.pskov.ru/region/obshchestvo" TargetMode="External"/><Relationship Id="rId26" Type="http://schemas.openxmlformats.org/officeDocument/2006/relationships/hyperlink" Target="http://www.mfrno-a.ru/about/" TargetMode="External"/><Relationship Id="rId39" Type="http://schemas.openxmlformats.org/officeDocument/2006/relationships/hyperlink" Target="http://budget.govrb.ru/ebudget/Menu/Page/1" TargetMode="External"/><Relationship Id="rId21" Type="http://schemas.openxmlformats.org/officeDocument/2006/relationships/hyperlink" Target="http://mf-ao.ru/index.php/2014-02-25-10-55-37" TargetMode="External"/><Relationship Id="rId34" Type="http://schemas.openxmlformats.org/officeDocument/2006/relationships/hyperlink" Target="http://saratov.ifinmon.ru/" TargetMode="External"/><Relationship Id="rId42" Type="http://schemas.openxmlformats.org/officeDocument/2006/relationships/hyperlink" Target="http://www.ofukem.ru/content/blogcategory/125/133/" TargetMode="External"/><Relationship Id="rId47" Type="http://schemas.openxmlformats.org/officeDocument/2006/relationships/hyperlink" Target="http://fin.amurobl.ru:8080/oblastnoy-byudzhet/byudzhet-dlya-grazhdan/" TargetMode="External"/><Relationship Id="rId50" Type="http://schemas.openxmlformats.org/officeDocument/2006/relationships/hyperlink" Target="http://&#1095;&#1091;&#1082;&#1086;&#1090;&#1082;&#1072;.&#1088;&#1092;/power/administrative_setting/Dep_fin_ecom/budzet/" TargetMode="External"/><Relationship Id="rId55" Type="http://schemas.openxmlformats.org/officeDocument/2006/relationships/hyperlink" Target="http://budget.lenobl.ru/new/takepart/" TargetMode="External"/><Relationship Id="rId63" Type="http://schemas.openxmlformats.org/officeDocument/2006/relationships/hyperlink" Target="http://openbudsk.ru/vote/" TargetMode="External"/><Relationship Id="rId68" Type="http://schemas.openxmlformats.org/officeDocument/2006/relationships/hyperlink" Target="http://anketa.ykt.ru/" TargetMode="External"/><Relationship Id="rId7" Type="http://schemas.openxmlformats.org/officeDocument/2006/relationships/hyperlink" Target="http://nb44.ru/index.php/2013-04-05-08-17-51" TargetMode="External"/><Relationship Id="rId71" Type="http://schemas.openxmlformats.org/officeDocument/2006/relationships/printerSettings" Target="../printerSettings/printerSettings5.bin"/><Relationship Id="rId2" Type="http://schemas.openxmlformats.org/officeDocument/2006/relationships/hyperlink" Target="http://budget.bryanskoblfin.ru/Show/Category/?ItemId=26" TargetMode="External"/><Relationship Id="rId16" Type="http://schemas.openxmlformats.org/officeDocument/2006/relationships/hyperlink" Target="http://minfin.karelia.ru/about-us/" TargetMode="External"/><Relationship Id="rId29" Type="http://schemas.openxmlformats.org/officeDocument/2006/relationships/hyperlink" Target="http://www.minfinrm.ru/budget%20for%20citizens/" TargetMode="External"/><Relationship Id="rId11" Type="http://schemas.openxmlformats.org/officeDocument/2006/relationships/hyperlink" Target="http://minfin.ryazangov.ru/activities/" TargetMode="External"/><Relationship Id="rId24" Type="http://schemas.openxmlformats.org/officeDocument/2006/relationships/hyperlink" Target="http://minfin.e-dag.ru/activity/byudzhet-dlya-grazhdan" TargetMode="External"/><Relationship Id="rId32" Type="http://schemas.openxmlformats.org/officeDocument/2006/relationships/hyperlink" Target="http://finance.pnzreg.ru/budget/Otkrytyy_Byudet_Penzenskoy_oblasti" TargetMode="External"/><Relationship Id="rId37" Type="http://schemas.openxmlformats.org/officeDocument/2006/relationships/hyperlink" Target="http://www.depfin.admhmao.ru/wps/portal/fin/home/budget" TargetMode="External"/><Relationship Id="rId40" Type="http://schemas.openxmlformats.org/officeDocument/2006/relationships/hyperlink" Target="http://budget17.ru/?page_id=451" TargetMode="External"/><Relationship Id="rId45" Type="http://schemas.openxmlformats.org/officeDocument/2006/relationships/hyperlink" Target="http://openbudget.kamgov.ru/Dashboard" TargetMode="External"/><Relationship Id="rId53" Type="http://schemas.openxmlformats.org/officeDocument/2006/relationships/hyperlink" Target="http://ufo.ulntc.ru/index.php" TargetMode="External"/><Relationship Id="rId58" Type="http://schemas.openxmlformats.org/officeDocument/2006/relationships/hyperlink" Target="http://r-19.ru/authorities/ministry-of-finance-of-the-republic-of-khakassia/common/" TargetMode="External"/><Relationship Id="rId66" Type="http://schemas.openxmlformats.org/officeDocument/2006/relationships/hyperlink" Target="http://minfin.krskstate.ru/openbudget/vote/vote_archive/?preview=yes&amp;password=hGfekFTb734vwtdIUtewCvLkF54Bjha" TargetMode="External"/><Relationship Id="rId5" Type="http://schemas.openxmlformats.org/officeDocument/2006/relationships/hyperlink" Target="http://www.gfu.ivanovo.ru/index.php?topic=18" TargetMode="External"/><Relationship Id="rId15" Type="http://schemas.openxmlformats.org/officeDocument/2006/relationships/hyperlink" Target="http://budget.mos.ru/survey" TargetMode="External"/><Relationship Id="rId23" Type="http://schemas.openxmlformats.org/officeDocument/2006/relationships/hyperlink" Target="http://www.minfin.donland.ru/docs/s/73" TargetMode="External"/><Relationship Id="rId28" Type="http://schemas.openxmlformats.org/officeDocument/2006/relationships/hyperlink" Target="http://mari-el.gov.ru/minfin/Pages/budget_citizens.aspx" TargetMode="External"/><Relationship Id="rId36" Type="http://schemas.openxmlformats.org/officeDocument/2006/relationships/hyperlink" Target="http://admtyumen.ru/ogv_ru/finance/finance/bugjet.htm" TargetMode="External"/><Relationship Id="rId49" Type="http://schemas.openxmlformats.org/officeDocument/2006/relationships/hyperlink" Target="http://www.eao.ru/?p=3826" TargetMode="External"/><Relationship Id="rId57" Type="http://schemas.openxmlformats.org/officeDocument/2006/relationships/hyperlink" Target="http://www.minfin-altai.ru/byudzhet/open-budget/the-respondents.php" TargetMode="External"/><Relationship Id="rId61" Type="http://schemas.openxmlformats.org/officeDocument/2006/relationships/hyperlink" Target="http://budget.omsk.ifinmon.ru/index.php/opross" TargetMode="External"/><Relationship Id="rId10" Type="http://schemas.openxmlformats.org/officeDocument/2006/relationships/hyperlink" Target="http://orel-region.ru/poll" TargetMode="External"/><Relationship Id="rId19" Type="http://schemas.openxmlformats.org/officeDocument/2006/relationships/hyperlink" Target="http://adm-nao.ru/spravochnaya-informaciya/byudzhet-dlya-grazhdan/" TargetMode="External"/><Relationship Id="rId31" Type="http://schemas.openxmlformats.org/officeDocument/2006/relationships/hyperlink" Target="http://mf.nnov.ru:8025/" TargetMode="External"/><Relationship Id="rId44" Type="http://schemas.openxmlformats.org/officeDocument/2006/relationships/hyperlink" Target="http://www.findep.org/" TargetMode="External"/><Relationship Id="rId52" Type="http://schemas.openxmlformats.org/officeDocument/2006/relationships/hyperlink" Target="https://sevastopol.gov.ru/goverment/statistics/butget/" TargetMode="External"/><Relationship Id="rId60" Type="http://schemas.openxmlformats.org/officeDocument/2006/relationships/hyperlink" Target="http://gfu.ru/vote/vote_result.php" TargetMode="External"/><Relationship Id="rId65" Type="http://schemas.openxmlformats.org/officeDocument/2006/relationships/hyperlink" Target="http://minfin09.ru/%D0%B2%D0%BE%D0%BF%D1%80%D0%BE%D1%81%D1%8B-%D0%B4%D0%BB%D1%8F-%D0%BF%D1%80%D0%BE%D0%B2%D0%B5%D0%B4%D0%B5%D0%BD%D0%B8%D1%8F-%D1%81%D0%BE%D1%86%D0%B8%D0%BE%D0%BB%D0%BE%D0%B3%D0%B8%D1%87%D0%B5%D1%81/" TargetMode="External"/><Relationship Id="rId73" Type="http://schemas.openxmlformats.org/officeDocument/2006/relationships/comments" Target="../comments2.xml"/><Relationship Id="rId4" Type="http://schemas.openxmlformats.org/officeDocument/2006/relationships/hyperlink" Target="http://open-budget.ru/normativnaya-baza/nb.html" TargetMode="External"/><Relationship Id="rId9" Type="http://schemas.openxmlformats.org/officeDocument/2006/relationships/hyperlink" Target="http://ob.mosreg.ru/index.php/opros" TargetMode="External"/><Relationship Id="rId14" Type="http://schemas.openxmlformats.org/officeDocument/2006/relationships/hyperlink" Target="http://www.yarregion.ru/depts/depfin/tmpPages/programs.aspx" TargetMode="External"/><Relationship Id="rId22" Type="http://schemas.openxmlformats.org/officeDocument/2006/relationships/hyperlink" Target="http://www.minfin34.ru/opros/vote_result.php?VOTE_ID=1" TargetMode="External"/><Relationship Id="rId27" Type="http://schemas.openxmlformats.org/officeDocument/2006/relationships/hyperlink" Target="http://www.minfinchr.ru/" TargetMode="External"/><Relationship Id="rId30" Type="http://schemas.openxmlformats.org/officeDocument/2006/relationships/hyperlink" Target="http://minfin.tatarstan.ru/rus/budget.html" TargetMode="External"/><Relationship Id="rId35" Type="http://schemas.openxmlformats.org/officeDocument/2006/relationships/hyperlink" Target="http://www.finupr.kurganobl.ru/index.php?test=budjetgrd" TargetMode="External"/><Relationship Id="rId43" Type="http://schemas.openxmlformats.org/officeDocument/2006/relationships/hyperlink" Target="http://mfnsonso2.nso.ru/deyatelnost/budget/Pages/default.aspx" TargetMode="External"/><Relationship Id="rId48" Type="http://schemas.openxmlformats.org/officeDocument/2006/relationships/hyperlink" Target="http://minfin.49gov.ru/feedback/polls/" TargetMode="External"/><Relationship Id="rId56" Type="http://schemas.openxmlformats.org/officeDocument/2006/relationships/hyperlink" Target="http://minfin01-maykop.ru/Menu/Page/175" TargetMode="External"/><Relationship Id="rId64" Type="http://schemas.openxmlformats.org/officeDocument/2006/relationships/hyperlink" Target="http://portal.tverfin.ru/portal/Show/PollForm?ItemId=202" TargetMode="External"/><Relationship Id="rId69" Type="http://schemas.openxmlformats.org/officeDocument/2006/relationships/hyperlink" Target="https://minfin.bashkortostan.ru/presscenter/news/261952/;" TargetMode="External"/><Relationship Id="rId8" Type="http://schemas.openxmlformats.org/officeDocument/2006/relationships/hyperlink" Target="http://narodportal.ru/opros/" TargetMode="External"/><Relationship Id="rId51" Type="http://schemas.openxmlformats.org/officeDocument/2006/relationships/hyperlink" Target="http://minfin.rk.gov.ru/rus/info.php?id=606694" TargetMode="External"/><Relationship Id="rId72" Type="http://schemas.openxmlformats.org/officeDocument/2006/relationships/vmlDrawing" Target="../drawings/vmlDrawing2.vml"/><Relationship Id="rId3" Type="http://schemas.openxmlformats.org/officeDocument/2006/relationships/hyperlink" Target="http://dtf.avo.ru/index.php?option=com_content&amp;view=article&amp;id=168&amp;Itemid=139" TargetMode="External"/><Relationship Id="rId12" Type="http://schemas.openxmlformats.org/officeDocument/2006/relationships/hyperlink" Target="http://www.finsmol.ru/open/nJv558Sj" TargetMode="External"/><Relationship Id="rId17" Type="http://schemas.openxmlformats.org/officeDocument/2006/relationships/hyperlink" Target="http://dvinaland.ru/budget" TargetMode="External"/><Relationship Id="rId25" Type="http://schemas.openxmlformats.org/officeDocument/2006/relationships/hyperlink" Target="http://www.mfri.ru/index.php/2013-12-01-16-47-32" TargetMode="External"/><Relationship Id="rId33" Type="http://schemas.openxmlformats.org/officeDocument/2006/relationships/hyperlink" Target="http://minfin-samara.ru/BudgetDG/" TargetMode="External"/><Relationship Id="rId38" Type="http://schemas.openxmlformats.org/officeDocument/2006/relationships/hyperlink" Target="http://monitoring.yanao.ru/yamal/index.php?option=com_content&amp;view=article&amp;id=299&amp;Itemid=717" TargetMode="External"/><Relationship Id="rId46" Type="http://schemas.openxmlformats.org/officeDocument/2006/relationships/hyperlink" Target="http://primorsky.ru/authorities/executive-agencies/departments/finance/budget/open-budget.php" TargetMode="External"/><Relationship Id="rId59" Type="http://schemas.openxmlformats.org/officeDocument/2006/relationships/hyperlink" Target="http://fin22.ru/opinion/vote/" TargetMode="External"/><Relationship Id="rId67" Type="http://schemas.openxmlformats.org/officeDocument/2006/relationships/hyperlink" Target="http://minfinkubani.ru/budget_citizens/public_poll/index.php" TargetMode="External"/><Relationship Id="rId20" Type="http://schemas.openxmlformats.org/officeDocument/2006/relationships/hyperlink" Target="http://minfin.kalmregion.ru/index.php?option=com_content&amp;view=article&amp;id=54&amp;Itemid=48" TargetMode="External"/><Relationship Id="rId41" Type="http://schemas.openxmlformats.org/officeDocument/2006/relationships/hyperlink" Target="http://&#1084;&#1080;&#1085;&#1092;&#1080;&#1085;.&#1079;&#1072;&#1073;&#1072;&#1081;&#1082;&#1072;&#1083;&#1100;&#1089;&#1082;&#1080;&#1081;&#1082;&#1088;&#1072;&#1081;.&#1088;&#1092;/budget" TargetMode="External"/><Relationship Id="rId54" Type="http://schemas.openxmlformats.org/officeDocument/2006/relationships/hyperlink" Target="http://finapp.tambov.gov.ru/forum/viewforum.php?f=17" TargetMode="External"/><Relationship Id="rId62" Type="http://schemas.openxmlformats.org/officeDocument/2006/relationships/hyperlink" Target="http://portal.novkfo.ru/Menu/Page/45" TargetMode="External"/><Relationship Id="rId70" Type="http://schemas.openxmlformats.org/officeDocument/2006/relationships/hyperlink" Target="http://budget.permkrai.ru/form/index" TargetMode="External"/><Relationship Id="rId1" Type="http://schemas.openxmlformats.org/officeDocument/2006/relationships/hyperlink" Target="http://beldepfin.ru/" TargetMode="External"/><Relationship Id="rId6" Type="http://schemas.openxmlformats.org/officeDocument/2006/relationships/hyperlink" Target="http://www.admoblkaluga.ru/main/work/finances/open-budget/index.php"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old.dvinaland.ru/finance/index.php?SECTION_ID=261" TargetMode="External"/><Relationship Id="rId18" Type="http://schemas.openxmlformats.org/officeDocument/2006/relationships/hyperlink" Target="http://minfin.kalmregion.ru/index.php?option=com_content&amp;view=article&amp;id=54&amp;Itemid=48" TargetMode="External"/><Relationship Id="rId26" Type="http://schemas.openxmlformats.org/officeDocument/2006/relationships/hyperlink" Target="http://www.minfinchr.ru/obrashcheniya-grazhdan-3" TargetMode="External"/><Relationship Id="rId39" Type="http://schemas.openxmlformats.org/officeDocument/2006/relationships/hyperlink" Target="http://www.sakha.gov.ru/node/74515" TargetMode="External"/><Relationship Id="rId21" Type="http://schemas.openxmlformats.org/officeDocument/2006/relationships/hyperlink" Target="http://minfin34.ru/feedback/?date-q=y&amp;date-start=1441090800&amp;date-end=1441090800" TargetMode="External"/><Relationship Id="rId34" Type="http://schemas.openxmlformats.org/officeDocument/2006/relationships/hyperlink" Target="http://minfin.orb.ru/forum/index.php" TargetMode="External"/><Relationship Id="rId42" Type="http://schemas.openxmlformats.org/officeDocument/2006/relationships/hyperlink" Target="http://minfin.tatarstan.ru/index.htm/faq" TargetMode="External"/><Relationship Id="rId47" Type="http://schemas.openxmlformats.org/officeDocument/2006/relationships/hyperlink" Target="http://saratov.ifinmon.ru/index.php/forum/index" TargetMode="External"/><Relationship Id="rId50" Type="http://schemas.openxmlformats.org/officeDocument/2006/relationships/hyperlink" Target="http://www.minfin74.ru/mBudget/budget-citizens.php" TargetMode="External"/><Relationship Id="rId55" Type="http://schemas.openxmlformats.org/officeDocument/2006/relationships/hyperlink" Target="http://www.ofukem.ru/" TargetMode="External"/><Relationship Id="rId63" Type="http://schemas.openxmlformats.org/officeDocument/2006/relationships/hyperlink" Target="http://monitoring.yanao.ru/yamal/index.php?option=com_content&amp;view=article&amp;id=299&amp;Itemid=717" TargetMode="External"/><Relationship Id="rId68" Type="http://schemas.openxmlformats.org/officeDocument/2006/relationships/hyperlink" Target="http://iis.minfin.49gov.ru/forum/" TargetMode="External"/><Relationship Id="rId7" Type="http://schemas.openxmlformats.org/officeDocument/2006/relationships/hyperlink" Target="http://orel-region.ru/index.php?head=46" TargetMode="External"/><Relationship Id="rId71" Type="http://schemas.openxmlformats.org/officeDocument/2006/relationships/printerSettings" Target="../printerSettings/printerSettings6.bin"/><Relationship Id="rId2" Type="http://schemas.openxmlformats.org/officeDocument/2006/relationships/hyperlink" Target="http://open-budget.ru/mail/feedback.php" TargetMode="External"/><Relationship Id="rId16" Type="http://schemas.openxmlformats.org/officeDocument/2006/relationships/hyperlink" Target="http://dfei.adm-nao.ru/byudzhet-dlya-grazhdan/" TargetMode="External"/><Relationship Id="rId29" Type="http://schemas.openxmlformats.org/officeDocument/2006/relationships/hyperlink" Target="http://beldepfin.ru/?page_id=3761" TargetMode="External"/><Relationship Id="rId11" Type="http://schemas.openxmlformats.org/officeDocument/2006/relationships/hyperlink" Target="http://minfin.karelia.ru/vopros-otvet/" TargetMode="External"/><Relationship Id="rId24" Type="http://schemas.openxmlformats.org/officeDocument/2006/relationships/hyperlink" Target="http://www.pravitelstvokbr.ru/oigv/minfin/" TargetMode="External"/><Relationship Id="rId32" Type="http://schemas.openxmlformats.org/officeDocument/2006/relationships/hyperlink" Target="http://mfforum.cap.ru/" TargetMode="External"/><Relationship Id="rId37" Type="http://schemas.openxmlformats.org/officeDocument/2006/relationships/hyperlink" Target="http://www.depfin.admhmao.ru/wps/portal/fin/home/question" TargetMode="External"/><Relationship Id="rId40" Type="http://schemas.openxmlformats.org/officeDocument/2006/relationships/hyperlink" Target="http://mari-el.gov.ru/minfin/Pages/budget_citizens.aspx" TargetMode="External"/><Relationship Id="rId45" Type="http://schemas.openxmlformats.org/officeDocument/2006/relationships/hyperlink" Target="http://mf.nnov.ru:8025/index.php/public-hearings/po-proektu-zakona-ob-oblastnom-byudzhete" TargetMode="External"/><Relationship Id="rId53" Type="http://schemas.openxmlformats.org/officeDocument/2006/relationships/hyperlink" Target="http://budget17.ru/" TargetMode="External"/><Relationship Id="rId58" Type="http://schemas.openxmlformats.org/officeDocument/2006/relationships/hyperlink" Target="http://sakhminfin.ru/index.php/forum/index" TargetMode="External"/><Relationship Id="rId66" Type="http://schemas.openxmlformats.org/officeDocument/2006/relationships/hyperlink" Target="http://r-19.ru/authorities/ministry-of-finance-of-the-republic-of-khakassia/ask/" TargetMode="External"/><Relationship Id="rId5" Type="http://schemas.openxmlformats.org/officeDocument/2006/relationships/hyperlink" Target="http://nb44.ru/index.php/chto-takoe-byudzhet" TargetMode="External"/><Relationship Id="rId15" Type="http://schemas.openxmlformats.org/officeDocument/2006/relationships/hyperlink" Target="http://www.minfin39.ru/forum/" TargetMode="External"/><Relationship Id="rId23" Type="http://schemas.openxmlformats.org/officeDocument/2006/relationships/hyperlink" Target="http://portal.minfinrd.ru/Menu/Page/1" TargetMode="External"/><Relationship Id="rId28" Type="http://schemas.openxmlformats.org/officeDocument/2006/relationships/hyperlink" Target="http://www.reg.tverfin.ru/index.php?option=com_fireboard&amp;Itemid=132" TargetMode="External"/><Relationship Id="rId36" Type="http://schemas.openxmlformats.org/officeDocument/2006/relationships/hyperlink" Target="http://minfin.midural.ru/faq/list" TargetMode="External"/><Relationship Id="rId49" Type="http://schemas.openxmlformats.org/officeDocument/2006/relationships/hyperlink" Target="http://admtyumen.ru/ogv_ru/finance/finance/bugjet.htm" TargetMode="External"/><Relationship Id="rId57" Type="http://schemas.openxmlformats.org/officeDocument/2006/relationships/hyperlink" Target="http://fin.amurobl.ru:8080/feedback.php" TargetMode="External"/><Relationship Id="rId61" Type="http://schemas.openxmlformats.org/officeDocument/2006/relationships/hyperlink" Target="http://minfin.rk.gov.ru/rus/info.php?id=606694" TargetMode="External"/><Relationship Id="rId10" Type="http://schemas.openxmlformats.org/officeDocument/2006/relationships/hyperlink" Target="http://www.yarregion.ru/depts/depfin/tmpPages/programs.aspx" TargetMode="External"/><Relationship Id="rId19" Type="http://schemas.openxmlformats.org/officeDocument/2006/relationships/hyperlink" Target="http://minfinkubani.ru/communication/forum/" TargetMode="External"/><Relationship Id="rId31" Type="http://schemas.openxmlformats.org/officeDocument/2006/relationships/hyperlink" Target="http://www.mfri.ru/index.php/feedback/faq" TargetMode="External"/><Relationship Id="rId44" Type="http://schemas.openxmlformats.org/officeDocument/2006/relationships/hyperlink" Target="http://www.depfin.kirov.ru/public/" TargetMode="External"/><Relationship Id="rId52" Type="http://schemas.openxmlformats.org/officeDocument/2006/relationships/hyperlink" Target="http://budget.govrb.ru/ebudget/Menu/Page/1" TargetMode="External"/><Relationship Id="rId60" Type="http://schemas.openxmlformats.org/officeDocument/2006/relationships/hyperlink" Target="http://&#1095;&#1091;&#1082;&#1086;&#1090;&#1082;&#1072;.&#1088;&#1092;/waiting_room/feedback/" TargetMode="External"/><Relationship Id="rId65" Type="http://schemas.openxmlformats.org/officeDocument/2006/relationships/hyperlink" Target="http://finance.pnzreg.ru/answer" TargetMode="External"/><Relationship Id="rId73" Type="http://schemas.openxmlformats.org/officeDocument/2006/relationships/comments" Target="../comments3.xml"/><Relationship Id="rId4" Type="http://schemas.openxmlformats.org/officeDocument/2006/relationships/hyperlink" Target="http://www.admoblkaluga.ru/main/work/finances/open-budget/" TargetMode="External"/><Relationship Id="rId9" Type="http://schemas.openxmlformats.org/officeDocument/2006/relationships/hyperlink" Target="http://www.finsmol.ru/open/nJv558Sj" TargetMode="External"/><Relationship Id="rId14" Type="http://schemas.openxmlformats.org/officeDocument/2006/relationships/hyperlink" Target="http://www.df35.ru/index.php?option=com_content&amp;view=article&amp;id=2100%3A2013-11-22-04-51-23&amp;catid=158%3A2013&amp;Itemid=200" TargetMode="External"/><Relationship Id="rId22" Type="http://schemas.openxmlformats.org/officeDocument/2006/relationships/hyperlink" Target="http://www.minfin.donland.ru/" TargetMode="External"/><Relationship Id="rId27" Type="http://schemas.openxmlformats.org/officeDocument/2006/relationships/hyperlink" Target="http://adm.rkursk.ru/index.php?id=784&amp;year=2015" TargetMode="External"/><Relationship Id="rId30" Type="http://schemas.openxmlformats.org/officeDocument/2006/relationships/hyperlink" Target="http://finance.pskov.ru/" TargetMode="External"/><Relationship Id="rId35" Type="http://schemas.openxmlformats.org/officeDocument/2006/relationships/hyperlink" Target="http://ufo.ulntc.ru/fr/viewforum.php?f=4&amp;sid=547a69ba91d7b5299b1fe46d600ff553" TargetMode="External"/><Relationship Id="rId43" Type="http://schemas.openxmlformats.org/officeDocument/2006/relationships/hyperlink" Target="http://www.mfur.ru/treatment/directum.php" TargetMode="External"/><Relationship Id="rId48" Type="http://schemas.openxmlformats.org/officeDocument/2006/relationships/hyperlink" Target="http://www.finupr.kurganobl.ru/index.php?test=budjetgrd" TargetMode="External"/><Relationship Id="rId56" Type="http://schemas.openxmlformats.org/officeDocument/2006/relationships/hyperlink" Target="http://primorsky.ru/forum/3/" TargetMode="External"/><Relationship Id="rId64" Type="http://schemas.openxmlformats.org/officeDocument/2006/relationships/hyperlink" Target="http://gfu.ru/forum/index.php?PAGE_NAME=read&amp;FID=15&amp;TID=18&amp;TITLE_SEO=18-aktualnye-voprosy&amp;PAGEN_1=5" TargetMode="External"/><Relationship Id="rId69" Type="http://schemas.openxmlformats.org/officeDocument/2006/relationships/hyperlink" Target="http://forum.tularegion.ru/index.php/forum/58-%D0%BC%D0%B8%D0%BD%D0%B8%D1%81%D1%82%D0%B5%D1%80%D1%81%D1%82%D0%B2%D0%BE-%D1%84%D0%B8%D0%BD%D0%B0%D0%BD%D1%81%D0%BE%D0%B2/" TargetMode="External"/><Relationship Id="rId8" Type="http://schemas.openxmlformats.org/officeDocument/2006/relationships/hyperlink" Target="http://minfin.ryazangov.ru/activities/" TargetMode="External"/><Relationship Id="rId51" Type="http://schemas.openxmlformats.org/officeDocument/2006/relationships/hyperlink" Target="http://www.minfin-altai.ru/byudzhet/budget-for-citizens/?type=original" TargetMode="External"/><Relationship Id="rId72" Type="http://schemas.openxmlformats.org/officeDocument/2006/relationships/vmlDrawing" Target="../drawings/vmlDrawing3.vml"/><Relationship Id="rId3" Type="http://schemas.openxmlformats.org/officeDocument/2006/relationships/hyperlink" Target="http://www.gfu.ivanovo.ru/index.php?topic=18" TargetMode="External"/><Relationship Id="rId12" Type="http://schemas.openxmlformats.org/officeDocument/2006/relationships/hyperlink" Target="http://opendata.rkomi.ru/about/questions" TargetMode="External"/><Relationship Id="rId17" Type="http://schemas.openxmlformats.org/officeDocument/2006/relationships/hyperlink" Target="http://minfin01-maykop.ru/Menu/Page/1" TargetMode="External"/><Relationship Id="rId25" Type="http://schemas.openxmlformats.org/officeDocument/2006/relationships/hyperlink" Target="http://www.mfrno-a.ru/login/otkrytyy_byudzhet.php" TargetMode="External"/><Relationship Id="rId33" Type="http://schemas.openxmlformats.org/officeDocument/2006/relationships/hyperlink" Target="http://budget.permkrai.ru/feedbacks/index" TargetMode="External"/><Relationship Id="rId38" Type="http://schemas.openxmlformats.org/officeDocument/2006/relationships/hyperlink" Target="http://mfnsonso2.nso.ru/priem/Pages/e_questions.aspx" TargetMode="External"/><Relationship Id="rId46" Type="http://schemas.openxmlformats.org/officeDocument/2006/relationships/hyperlink" Target="http://minfin-samara.ru/MINISTERSTVO111/management/" TargetMode="External"/><Relationship Id="rId59" Type="http://schemas.openxmlformats.org/officeDocument/2006/relationships/hyperlink" Target="http://www.eao.ru/?p=161" TargetMode="External"/><Relationship Id="rId67" Type="http://schemas.openxmlformats.org/officeDocument/2006/relationships/hyperlink" Target="http://openbudget.kamgov.ru/Dashboard" TargetMode="External"/><Relationship Id="rId20" Type="http://schemas.openxmlformats.org/officeDocument/2006/relationships/hyperlink" Target="http://mf-ao.ru/forum/index.php?sid=adcf358e5851d100b7c5fe62892b60d3" TargetMode="External"/><Relationship Id="rId41" Type="http://schemas.openxmlformats.org/officeDocument/2006/relationships/hyperlink" Target="http://mf.e-mordovia.ru/" TargetMode="External"/><Relationship Id="rId54" Type="http://schemas.openxmlformats.org/officeDocument/2006/relationships/hyperlink" Target="http://&#1084;&#1080;&#1085;&#1092;&#1080;&#1085;.&#1079;&#1072;&#1073;&#1072;&#1081;&#1082;&#1072;&#1083;&#1100;&#1089;&#1082;&#1080;&#1081;&#1082;&#1088;&#1072;&#1081;.&#1088;&#1092;/bud_for_peoples.html" TargetMode="External"/><Relationship Id="rId62" Type="http://schemas.openxmlformats.org/officeDocument/2006/relationships/hyperlink" Target="https://sevastopol.gov.ru/index.php" TargetMode="External"/><Relationship Id="rId70" Type="http://schemas.openxmlformats.org/officeDocument/2006/relationships/hyperlink" Target="http://openbudsk.ru/folder/" TargetMode="External"/><Relationship Id="rId1" Type="http://schemas.openxmlformats.org/officeDocument/2006/relationships/hyperlink" Target="http://ns.bryanskoblfin.ru/Show/Category/?ItemId=26" TargetMode="External"/><Relationship Id="rId6" Type="http://schemas.openxmlformats.org/officeDocument/2006/relationships/hyperlink" Target="http://ob.mosreg.ru/index.php/forum/glavnyj-razdel"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minfin09.ucoz.ru/load/bjudzhet_respubliki/bjudzhet_dlja_grazhdan/81" TargetMode="External"/><Relationship Id="rId117" Type="http://schemas.openxmlformats.org/officeDocument/2006/relationships/printerSettings" Target="../printerSettings/printerSettings7.bin"/><Relationship Id="rId21" Type="http://schemas.openxmlformats.org/officeDocument/2006/relationships/hyperlink" Target="http://minfinkubani.ru/budget_citizens/" TargetMode="External"/><Relationship Id="rId42" Type="http://schemas.openxmlformats.org/officeDocument/2006/relationships/hyperlink" Target="http://www.minfin74.ru/mBudget/budget-citizens.php" TargetMode="External"/><Relationship Id="rId47" Type="http://schemas.openxmlformats.org/officeDocument/2006/relationships/hyperlink" Target="http://fin22.ru/opendata/" TargetMode="External"/><Relationship Id="rId63" Type="http://schemas.openxmlformats.org/officeDocument/2006/relationships/hyperlink" Target="https://twitter.com/finance_tambobl" TargetMode="External"/><Relationship Id="rId68" Type="http://schemas.openxmlformats.org/officeDocument/2006/relationships/hyperlink" Target="https://www.facebook.com/nao.ekonomika?notif_t=page_new_likes" TargetMode="External"/><Relationship Id="rId84" Type="http://schemas.openxmlformats.org/officeDocument/2006/relationships/hyperlink" Target="https://twitter.com/minfin_rt" TargetMode="External"/><Relationship Id="rId89" Type="http://schemas.openxmlformats.org/officeDocument/2006/relationships/hyperlink" Target="http://www.minfintuva.ru/" TargetMode="External"/><Relationship Id="rId112" Type="http://schemas.openxmlformats.org/officeDocument/2006/relationships/hyperlink" Target="https://twitter.com/minfinomsk55" TargetMode="External"/><Relationship Id="rId16" Type="http://schemas.openxmlformats.org/officeDocument/2006/relationships/hyperlink" Target="http://www.pskov.ru/budget" TargetMode="External"/><Relationship Id="rId107" Type="http://schemas.openxmlformats.org/officeDocument/2006/relationships/hyperlink" Target="https://vk.com/openbudget" TargetMode="External"/><Relationship Id="rId11" Type="http://schemas.openxmlformats.org/officeDocument/2006/relationships/hyperlink" Target="http://www.reg.tverfin.ru/index.php?option=com_content&amp;task=view&amp;id=49&amp;Itemid=34" TargetMode="External"/><Relationship Id="rId24" Type="http://schemas.openxmlformats.org/officeDocument/2006/relationships/hyperlink" Target="http://www.minfin.donland.ru/" TargetMode="External"/><Relationship Id="rId32" Type="http://schemas.openxmlformats.org/officeDocument/2006/relationships/hyperlink" Target="http://budjet.gosman-mp.ru/" TargetMode="External"/><Relationship Id="rId37" Type="http://schemas.openxmlformats.org/officeDocument/2006/relationships/hyperlink" Target="http://minfin-samara.ru/budget/laws_budget/zob_20152017/" TargetMode="External"/><Relationship Id="rId40" Type="http://schemas.openxmlformats.org/officeDocument/2006/relationships/hyperlink" Target="http://minfin.midural.ru/article/show/id/5" TargetMode="External"/><Relationship Id="rId45" Type="http://schemas.openxmlformats.org/officeDocument/2006/relationships/hyperlink" Target="http://&#1084;&#1080;&#1085;&#1092;&#1080;&#1085;&#1088;&#1073;.&#1088;&#1092;/" TargetMode="External"/><Relationship Id="rId53" Type="http://schemas.openxmlformats.org/officeDocument/2006/relationships/hyperlink" Target="http://www.sakha.gov.ru/node/214513" TargetMode="External"/><Relationship Id="rId58" Type="http://schemas.openxmlformats.org/officeDocument/2006/relationships/hyperlink" Target="http://minfin.49gov.ru/" TargetMode="External"/><Relationship Id="rId66" Type="http://schemas.openxmlformats.org/officeDocument/2006/relationships/hyperlink" Target="https://www.facebook.com/mfri.press" TargetMode="External"/><Relationship Id="rId74" Type="http://schemas.openxmlformats.org/officeDocument/2006/relationships/hyperlink" Target="http://fin.tmbreg.ru/" TargetMode="External"/><Relationship Id="rId79" Type="http://schemas.openxmlformats.org/officeDocument/2006/relationships/hyperlink" Target="https://twitter.com/finans53" TargetMode="External"/><Relationship Id="rId87" Type="http://schemas.openxmlformats.org/officeDocument/2006/relationships/hyperlink" Target="http://www.minfin.orb.ru/" TargetMode="External"/><Relationship Id="rId102" Type="http://schemas.openxmlformats.org/officeDocument/2006/relationships/hyperlink" Target="https://twitter.com/MinfinKarelia" TargetMode="External"/><Relationship Id="rId110" Type="http://schemas.openxmlformats.org/officeDocument/2006/relationships/hyperlink" Target="https://vk.com/public49581205" TargetMode="External"/><Relationship Id="rId115" Type="http://schemas.openxmlformats.org/officeDocument/2006/relationships/hyperlink" Target="https://www.facebook.com/minfinancerk" TargetMode="External"/><Relationship Id="rId5" Type="http://schemas.openxmlformats.org/officeDocument/2006/relationships/hyperlink" Target="http://www.admoblkaluga.ru/main/work/finances/open-budget/" TargetMode="External"/><Relationship Id="rId61" Type="http://schemas.openxmlformats.org/officeDocument/2006/relationships/hyperlink" Target="http://&#1095;&#1091;&#1082;&#1086;&#1090;&#1082;&#1072;.&#1088;&#1092;/power/administrative_setting/Dep_fin_ecom/" TargetMode="External"/><Relationship Id="rId82" Type="http://schemas.openxmlformats.org/officeDocument/2006/relationships/hyperlink" Target="https://vk.com/minfinrb" TargetMode="External"/><Relationship Id="rId90" Type="http://schemas.openxmlformats.org/officeDocument/2006/relationships/hyperlink" Target="https://vk.com/minfinrt" TargetMode="External"/><Relationship Id="rId95" Type="http://schemas.openxmlformats.org/officeDocument/2006/relationships/hyperlink" Target="https://twitter.com/ulminfin" TargetMode="External"/><Relationship Id="rId19" Type="http://schemas.openxmlformats.org/officeDocument/2006/relationships/hyperlink" Target="http://minfin01-maykop.ru/Show/Category/13?ItemId=145" TargetMode="External"/><Relationship Id="rId14" Type="http://schemas.openxmlformats.org/officeDocument/2006/relationships/hyperlink" Target="http://www.df35.ru/" TargetMode="External"/><Relationship Id="rId22" Type="http://schemas.openxmlformats.org/officeDocument/2006/relationships/hyperlink" Target="http://mf-ao.ru/index.php/2014-02-25-10-55-37" TargetMode="External"/><Relationship Id="rId27" Type="http://schemas.openxmlformats.org/officeDocument/2006/relationships/hyperlink" Target="http://www.mfrno-a.ru/" TargetMode="External"/><Relationship Id="rId30" Type="http://schemas.openxmlformats.org/officeDocument/2006/relationships/hyperlink" Target="http://mari-el.gov.ru/minfin/Pages/budget_citizens.aspx" TargetMode="External"/><Relationship Id="rId35" Type="http://schemas.openxmlformats.org/officeDocument/2006/relationships/hyperlink" Target="http://mf.nnov.ru:8025/" TargetMode="External"/><Relationship Id="rId43" Type="http://schemas.openxmlformats.org/officeDocument/2006/relationships/hyperlink" Target="http://www.depfin.admhmao.ru/wps/portal/fin/home/budget" TargetMode="External"/><Relationship Id="rId48" Type="http://schemas.openxmlformats.org/officeDocument/2006/relationships/hyperlink" Target="http://&#1084;&#1080;&#1085;&#1092;&#1080;&#1085;.&#1079;&#1072;&#1073;&#1072;&#1081;&#1082;&#1072;&#1083;&#1100;&#1089;&#1082;&#1080;&#1081;&#1082;&#1088;&#1072;&#1081;.&#1088;&#1092;/" TargetMode="External"/><Relationship Id="rId56" Type="http://schemas.openxmlformats.org/officeDocument/2006/relationships/hyperlink" Target="http://minfin.khabkrai.ru/portal/Menu/Page/1" TargetMode="External"/><Relationship Id="rId64" Type="http://schemas.openxmlformats.org/officeDocument/2006/relationships/hyperlink" Target="https://ru-ru.facebook.com/people/Finansovoe-Upravlenie-Tambovskoy-Oblasti/100004698137065" TargetMode="External"/><Relationship Id="rId69" Type="http://schemas.openxmlformats.org/officeDocument/2006/relationships/hyperlink" Target="https://vk.com/economicsnao" TargetMode="External"/><Relationship Id="rId77" Type="http://schemas.openxmlformats.org/officeDocument/2006/relationships/hyperlink" Target="http://minfin.karelia.ru/" TargetMode="External"/><Relationship Id="rId100" Type="http://schemas.openxmlformats.org/officeDocument/2006/relationships/hyperlink" Target="https://twitter.com/minfin51" TargetMode="External"/><Relationship Id="rId105" Type="http://schemas.openxmlformats.org/officeDocument/2006/relationships/hyperlink" Target="http://minfin.e-dag.ru/" TargetMode="External"/><Relationship Id="rId113" Type="http://schemas.openxmlformats.org/officeDocument/2006/relationships/hyperlink" Target="https://vk.com/club96260486" TargetMode="External"/><Relationship Id="rId8" Type="http://schemas.openxmlformats.org/officeDocument/2006/relationships/hyperlink" Target="http://orel-region.ru/index.php?head=46" TargetMode="External"/><Relationship Id="rId51" Type="http://schemas.openxmlformats.org/officeDocument/2006/relationships/hyperlink" Target="http://mfnsonso2.nso.ru/recoverer_info/Pages/default.aspx" TargetMode="External"/><Relationship Id="rId72" Type="http://schemas.openxmlformats.org/officeDocument/2006/relationships/hyperlink" Target="http://beldepfin.ru/" TargetMode="External"/><Relationship Id="rId80" Type="http://schemas.openxmlformats.org/officeDocument/2006/relationships/hyperlink" Target="http://mfri.ru/" TargetMode="External"/><Relationship Id="rId85" Type="http://schemas.openxmlformats.org/officeDocument/2006/relationships/hyperlink" Target="http://gov.cap.ru/?gov_id=22" TargetMode="External"/><Relationship Id="rId93" Type="http://schemas.openxmlformats.org/officeDocument/2006/relationships/hyperlink" Target="http://minfin.rk.gov.ru/" TargetMode="External"/><Relationship Id="rId98" Type="http://schemas.openxmlformats.org/officeDocument/2006/relationships/hyperlink" Target="https://twitter.com/minfin_ri" TargetMode="External"/><Relationship Id="rId3" Type="http://schemas.openxmlformats.org/officeDocument/2006/relationships/hyperlink" Target="http://www.gfu.vrn.ru/" TargetMode="External"/><Relationship Id="rId12" Type="http://schemas.openxmlformats.org/officeDocument/2006/relationships/hyperlink" Target="http://dfto.ru/" TargetMode="External"/><Relationship Id="rId17" Type="http://schemas.openxmlformats.org/officeDocument/2006/relationships/hyperlink" Target="http://www.fincom.spb.ru/cf/activity/opendata/budget_for_people.htm" TargetMode="External"/><Relationship Id="rId25" Type="http://schemas.openxmlformats.org/officeDocument/2006/relationships/hyperlink" Target="http://www.pravitelstvokbr.ru/oigv/minfin/" TargetMode="External"/><Relationship Id="rId33" Type="http://schemas.openxmlformats.org/officeDocument/2006/relationships/hyperlink" Target="http://budget.permkrai.ru/" TargetMode="External"/><Relationship Id="rId38" Type="http://schemas.openxmlformats.org/officeDocument/2006/relationships/hyperlink" Target="https://twitter.com/ifinmon" TargetMode="External"/><Relationship Id="rId46" Type="http://schemas.openxmlformats.org/officeDocument/2006/relationships/hyperlink" Target="http://www.r-19.ru/authorities/ministry-of-finance-of-the-republic-of-khakassia/common/adresa-i-kontakty/" TargetMode="External"/><Relationship Id="rId59" Type="http://schemas.openxmlformats.org/officeDocument/2006/relationships/hyperlink" Target="http://sakhminfin.ru/" TargetMode="External"/><Relationship Id="rId67" Type="http://schemas.openxmlformats.org/officeDocument/2006/relationships/hyperlink" Target="https://www.facebook.com/beldepfinru" TargetMode="External"/><Relationship Id="rId103" Type="http://schemas.openxmlformats.org/officeDocument/2006/relationships/hyperlink" Target="https://twitter.com/Open_Budget_MR" TargetMode="External"/><Relationship Id="rId108" Type="http://schemas.openxmlformats.org/officeDocument/2006/relationships/hyperlink" Target="https://vk.com/openbudsk" TargetMode="External"/><Relationship Id="rId116" Type="http://schemas.openxmlformats.org/officeDocument/2006/relationships/hyperlink" Target="http://adm.rkursk.ru/index.php?id=37" TargetMode="External"/><Relationship Id="rId20" Type="http://schemas.openxmlformats.org/officeDocument/2006/relationships/hyperlink" Target="http://minfin.kalmregion.ru/index.php?option=com_content&amp;view=article&amp;id=54&amp;Itemid=48" TargetMode="External"/><Relationship Id="rId41" Type="http://schemas.openxmlformats.org/officeDocument/2006/relationships/hyperlink" Target="http://admtyumen.ru/ogv_ru/index.htm" TargetMode="External"/><Relationship Id="rId54" Type="http://schemas.openxmlformats.org/officeDocument/2006/relationships/hyperlink" Target="http://openbudget.kamgov.ru/Dashboard" TargetMode="External"/><Relationship Id="rId62" Type="http://schemas.openxmlformats.org/officeDocument/2006/relationships/hyperlink" Target="https://sevastopol.gov.ru/index.php" TargetMode="External"/><Relationship Id="rId70" Type="http://schemas.openxmlformats.org/officeDocument/2006/relationships/hyperlink" Target="https://www.facebook.com/minfinkbr" TargetMode="External"/><Relationship Id="rId75" Type="http://schemas.openxmlformats.org/officeDocument/2006/relationships/hyperlink" Target="http://budget.mos.ru/" TargetMode="External"/><Relationship Id="rId83" Type="http://schemas.openxmlformats.org/officeDocument/2006/relationships/hyperlink" Target="http://minfin.tatarstan.ru/" TargetMode="External"/><Relationship Id="rId88" Type="http://schemas.openxmlformats.org/officeDocument/2006/relationships/hyperlink" Target="http://ufo.ulntc.ru/" TargetMode="External"/><Relationship Id="rId91" Type="http://schemas.openxmlformats.org/officeDocument/2006/relationships/hyperlink" Target="http://gfu.ru/" TargetMode="External"/><Relationship Id="rId96" Type="http://schemas.openxmlformats.org/officeDocument/2006/relationships/hyperlink" Target="https://twitter.com/ifinmon" TargetMode="External"/><Relationship Id="rId111" Type="http://schemas.openxmlformats.org/officeDocument/2006/relationships/hyperlink" Target="https://vk.com/id300048909" TargetMode="External"/><Relationship Id="rId1" Type="http://schemas.openxmlformats.org/officeDocument/2006/relationships/hyperlink" Target="http://bryanskoblfin.ru/Show/Content/65" TargetMode="External"/><Relationship Id="rId6" Type="http://schemas.openxmlformats.org/officeDocument/2006/relationships/hyperlink" Target="http://nb44.ru/index.php/2013-04-05-08-17-51" TargetMode="External"/><Relationship Id="rId15" Type="http://schemas.openxmlformats.org/officeDocument/2006/relationships/hyperlink" Target="http://www.minfin39.ru/ministry/mfko/" TargetMode="External"/><Relationship Id="rId23" Type="http://schemas.openxmlformats.org/officeDocument/2006/relationships/hyperlink" Target="http://minfin34.ru/" TargetMode="External"/><Relationship Id="rId28" Type="http://schemas.openxmlformats.org/officeDocument/2006/relationships/hyperlink" Target="http://www.minfinchr.ru/o-ministerstve" TargetMode="External"/><Relationship Id="rId36" Type="http://schemas.openxmlformats.org/officeDocument/2006/relationships/hyperlink" Target="http://minfin.pnzreg.ru/budget" TargetMode="External"/><Relationship Id="rId49" Type="http://schemas.openxmlformats.org/officeDocument/2006/relationships/hyperlink" Target="http://minfin.krskstate.ru/" TargetMode="External"/><Relationship Id="rId57" Type="http://schemas.openxmlformats.org/officeDocument/2006/relationships/hyperlink" Target="http://fin.amurobl.ru:8080/oblastnoy-byudzhet/byudzhet-dlya-grazhdan/" TargetMode="External"/><Relationship Id="rId106" Type="http://schemas.openxmlformats.org/officeDocument/2006/relationships/hyperlink" Target="https://www.facebook.com/findeptomsk?fref=ts" TargetMode="External"/><Relationship Id="rId114" Type="http://schemas.openxmlformats.org/officeDocument/2006/relationships/hyperlink" Target="https://twitter.com/MinfinCrimea16" TargetMode="External"/><Relationship Id="rId10" Type="http://schemas.openxmlformats.org/officeDocument/2006/relationships/hyperlink" Target="http://www.finsmol.ru/open/nJv558Sj" TargetMode="External"/><Relationship Id="rId31" Type="http://schemas.openxmlformats.org/officeDocument/2006/relationships/hyperlink" Target="http://www.minfinrm.ru/" TargetMode="External"/><Relationship Id="rId44" Type="http://schemas.openxmlformats.org/officeDocument/2006/relationships/hyperlink" Target="http://monitoring.yanao.ru/yamal/index.php?option=com_content&amp;view=article&amp;id=299&amp;Itemid=717" TargetMode="External"/><Relationship Id="rId52" Type="http://schemas.openxmlformats.org/officeDocument/2006/relationships/hyperlink" Target="http://www.findep.org/" TargetMode="External"/><Relationship Id="rId60" Type="http://schemas.openxmlformats.org/officeDocument/2006/relationships/hyperlink" Target="http://www.eao.ru/?p=161" TargetMode="External"/><Relationship Id="rId65" Type="http://schemas.openxmlformats.org/officeDocument/2006/relationships/hyperlink" Target="http://www.minfin.rkomi.ru/" TargetMode="External"/><Relationship Id="rId73" Type="http://schemas.openxmlformats.org/officeDocument/2006/relationships/hyperlink" Target="http://mf.mosreg.ru/" TargetMode="External"/><Relationship Id="rId78" Type="http://schemas.openxmlformats.org/officeDocument/2006/relationships/hyperlink" Target="https://vk.com/minfinrk" TargetMode="External"/><Relationship Id="rId81" Type="http://schemas.openxmlformats.org/officeDocument/2006/relationships/hyperlink" Target="http://openbudsk.ru/content/bdg/" TargetMode="External"/><Relationship Id="rId86" Type="http://schemas.openxmlformats.org/officeDocument/2006/relationships/hyperlink" Target="https://www.facebook.com/&#1052;&#1080;&#1085;&#1080;&#1089;&#1090;&#1077;&#1088;&#1089;&#1090;&#1074;&#1086;-&#1092;&#1080;&#1085;&#1072;&#1085;&#1089;&#1086;&#1074;-&#1063;&#1091;&#1074;&#1072;&#1096;&#1089;&#1082;&#1086;&#1081;-&#1056;&#1077;&#1089;&#1087;&#1091;&#1073;&#1083;&#1080;&#1082;&#1080;-1602983263286747/" TargetMode="External"/><Relationship Id="rId94" Type="http://schemas.openxmlformats.org/officeDocument/2006/relationships/hyperlink" Target="https://twitter.com/minfinaltay" TargetMode="External"/><Relationship Id="rId99" Type="http://schemas.openxmlformats.org/officeDocument/2006/relationships/hyperlink" Target="https://twitter.com/" TargetMode="External"/><Relationship Id="rId101" Type="http://schemas.openxmlformats.org/officeDocument/2006/relationships/hyperlink" Target="https://twitter.com/finance_lenobl" TargetMode="External"/><Relationship Id="rId4" Type="http://schemas.openxmlformats.org/officeDocument/2006/relationships/hyperlink" Target="http://www.gfu.ivanovo.ru/index.php?topic=18" TargetMode="External"/><Relationship Id="rId9" Type="http://schemas.openxmlformats.org/officeDocument/2006/relationships/hyperlink" Target="http://minfin.ryazangov.ru/activities/" TargetMode="External"/><Relationship Id="rId13" Type="http://schemas.openxmlformats.org/officeDocument/2006/relationships/hyperlink" Target="http://dvinaland.ru/" TargetMode="External"/><Relationship Id="rId18" Type="http://schemas.openxmlformats.org/officeDocument/2006/relationships/hyperlink" Target="http://dfei.adm-nao.ru/" TargetMode="External"/><Relationship Id="rId39" Type="http://schemas.openxmlformats.org/officeDocument/2006/relationships/hyperlink" Target="http://www.finupr.kurganobl.ru/index.php?test=budjetgrd" TargetMode="External"/><Relationship Id="rId109" Type="http://schemas.openxmlformats.org/officeDocument/2006/relationships/hyperlink" Target="https://www.facebook.com/orenminfin/timeline/" TargetMode="External"/><Relationship Id="rId34" Type="http://schemas.openxmlformats.org/officeDocument/2006/relationships/hyperlink" Target="http://www.depfin.kirov.ru/about/" TargetMode="External"/><Relationship Id="rId50" Type="http://schemas.openxmlformats.org/officeDocument/2006/relationships/hyperlink" Target="http://www.ofukem.ru/" TargetMode="External"/><Relationship Id="rId55" Type="http://schemas.openxmlformats.org/officeDocument/2006/relationships/hyperlink" Target="http://open.primorsky.ru/" TargetMode="External"/><Relationship Id="rId76" Type="http://schemas.openxmlformats.org/officeDocument/2006/relationships/hyperlink" Target="https://twitter.com/budgetmosru" TargetMode="External"/><Relationship Id="rId97" Type="http://schemas.openxmlformats.org/officeDocument/2006/relationships/hyperlink" Target="https://twitter.com/minfin56" TargetMode="External"/><Relationship Id="rId104" Type="http://schemas.openxmlformats.org/officeDocument/2006/relationships/hyperlink" Target="http://www.yarregion.ru/depts/depfin/default.aspx" TargetMode="External"/><Relationship Id="rId7" Type="http://schemas.openxmlformats.org/officeDocument/2006/relationships/hyperlink" Target="http://admlip.ru/economy/finances/proekty/" TargetMode="External"/><Relationship Id="rId71" Type="http://schemas.openxmlformats.org/officeDocument/2006/relationships/hyperlink" Target="https://twitter.com/MinfinPermkrai" TargetMode="External"/><Relationship Id="rId92" Type="http://schemas.openxmlformats.org/officeDocument/2006/relationships/hyperlink" Target="http://budget.omsk.ifinmon.ru/" TargetMode="External"/><Relationship Id="rId2" Type="http://schemas.openxmlformats.org/officeDocument/2006/relationships/hyperlink" Target="http://dtf.avo.ru/index.php?option=com_content&amp;view=article&amp;id=17&amp;Itemid=7" TargetMode="External"/><Relationship Id="rId29" Type="http://schemas.openxmlformats.org/officeDocument/2006/relationships/hyperlink" Target="https://minfin.bashkortostan.ru/activity/?SECTION_ID=18373"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reg.tverfin.ru/" TargetMode="External"/><Relationship Id="rId18" Type="http://schemas.openxmlformats.org/officeDocument/2006/relationships/hyperlink" Target="http://minfin.rkomi.ru/page/9576/" TargetMode="External"/><Relationship Id="rId26" Type="http://schemas.openxmlformats.org/officeDocument/2006/relationships/hyperlink" Target="http://dfei.adm-nao.ru/informaciya-o-koordinacionnyh-soveshatelnyh-ekspertnyh-organah-sozdann/obshestvennyj-sovet/" TargetMode="External"/><Relationship Id="rId39" Type="http://schemas.openxmlformats.org/officeDocument/2006/relationships/hyperlink" Target="http://mari-el.gov.ru/minfin/Pages/Osovet.aspx" TargetMode="External"/><Relationship Id="rId21" Type="http://schemas.openxmlformats.org/officeDocument/2006/relationships/hyperlink" Target="http://finance.lenobl.ru/about/coordination_and_advisory" TargetMode="External"/><Relationship Id="rId34" Type="http://schemas.openxmlformats.org/officeDocument/2006/relationships/hyperlink" Target="http://www.pravitelstvokbr.ru/oigv/minfin/obshchestvennyy_sovet.php" TargetMode="External"/><Relationship Id="rId42" Type="http://schemas.openxmlformats.org/officeDocument/2006/relationships/hyperlink" Target="http://mfin.permkrai.ru/sow/osminfin/2015/" TargetMode="External"/><Relationship Id="rId47" Type="http://schemas.openxmlformats.org/officeDocument/2006/relationships/hyperlink" Target="http://minfin-samara.ru/processing/advisory_council/" TargetMode="External"/><Relationship Id="rId50" Type="http://schemas.openxmlformats.org/officeDocument/2006/relationships/hyperlink" Target="http://www.finupr.kurganobl.ru/index.php?test=obsovet" TargetMode="External"/><Relationship Id="rId55" Type="http://schemas.openxmlformats.org/officeDocument/2006/relationships/hyperlink" Target="http://&#1087;&#1088;&#1072;&#1074;&#1080;&#1090;&#1077;&#1083;&#1100;&#1089;&#1090;&#1074;&#1086;.&#1103;&#1085;&#1072;&#1086;.&#1088;&#1092;/power/iov/finance_dep/Obsh_sov_DF/" TargetMode="External"/><Relationship Id="rId63" Type="http://schemas.openxmlformats.org/officeDocument/2006/relationships/hyperlink" Target="http://www.gfu.ru/sovet/" TargetMode="External"/><Relationship Id="rId68" Type="http://schemas.openxmlformats.org/officeDocument/2006/relationships/hyperlink" Target="http://primorsky.ru/authorities/executive-agencies/departments/finance/" TargetMode="External"/><Relationship Id="rId76" Type="http://schemas.openxmlformats.org/officeDocument/2006/relationships/hyperlink" Target="http://mf.mosreg.ru/dokumenty/plany-raboty-soveta/" TargetMode="External"/><Relationship Id="rId84" Type="http://schemas.openxmlformats.org/officeDocument/2006/relationships/comments" Target="../comments4.xml"/><Relationship Id="rId7" Type="http://schemas.openxmlformats.org/officeDocument/2006/relationships/hyperlink" Target="http://depfin.adm44.ru/index.aspx" TargetMode="External"/><Relationship Id="rId71" Type="http://schemas.openxmlformats.org/officeDocument/2006/relationships/hyperlink" Target="http://sakhminfin.ru/index.php/oministerstve/kosoorg/obshchestvennyj-sovet" TargetMode="External"/><Relationship Id="rId2" Type="http://schemas.openxmlformats.org/officeDocument/2006/relationships/hyperlink" Target="http://bryanskoblfin.ru/Show/Content/915" TargetMode="External"/><Relationship Id="rId16" Type="http://schemas.openxmlformats.org/officeDocument/2006/relationships/hyperlink" Target="http://findep.mos.ru/" TargetMode="External"/><Relationship Id="rId29" Type="http://schemas.openxmlformats.org/officeDocument/2006/relationships/hyperlink" Target="http://mf-ao.ru/" TargetMode="External"/><Relationship Id="rId11" Type="http://schemas.openxmlformats.org/officeDocument/2006/relationships/hyperlink" Target="http://minfin.ryazangov.ru/department/ob_sov/" TargetMode="External"/><Relationship Id="rId24" Type="http://schemas.openxmlformats.org/officeDocument/2006/relationships/hyperlink" Target="http://finance.pskov.ru/obshchestvennyi-sovet-pri-gosudarstvennom-finansovom-upravlenii-pskovskoi-oblasti" TargetMode="External"/><Relationship Id="rId32" Type="http://schemas.openxmlformats.org/officeDocument/2006/relationships/hyperlink" Target="http://minfin.e-dag.ru/about/koordinatsionnye-i-soveshchatelnye-organy/25789-o-sozdanii-obshchestvennogo-soveta-pri-ministerstve-finansov-respubliki-dagestan" TargetMode="External"/><Relationship Id="rId37" Type="http://schemas.openxmlformats.org/officeDocument/2006/relationships/hyperlink" Target="http://www.mfsk.ru/main/obschestv_sovet/protocol" TargetMode="External"/><Relationship Id="rId40" Type="http://schemas.openxmlformats.org/officeDocument/2006/relationships/hyperlink" Target="http://www.minfinrm.ru/pub-sovet/" TargetMode="External"/><Relationship Id="rId45" Type="http://schemas.openxmlformats.org/officeDocument/2006/relationships/hyperlink" Target="http://www.minfin.orb.ru/ob_sovet/ob_deyat" TargetMode="External"/><Relationship Id="rId53" Type="http://schemas.openxmlformats.org/officeDocument/2006/relationships/hyperlink" Target="http://minfin74.ru/mAbout/advisory.php" TargetMode="External"/><Relationship Id="rId58" Type="http://schemas.openxmlformats.org/officeDocument/2006/relationships/hyperlink" Target="http://www.minfintuva.ru/15/page2002.html" TargetMode="External"/><Relationship Id="rId66" Type="http://schemas.openxmlformats.org/officeDocument/2006/relationships/hyperlink" Target="http://www.sakha.gov.ru/node/154847" TargetMode="External"/><Relationship Id="rId74" Type="http://schemas.openxmlformats.org/officeDocument/2006/relationships/hyperlink" Target="http://minfin.rk.gov.ru/rus/info.php?id=606651" TargetMode="External"/><Relationship Id="rId79" Type="http://schemas.openxmlformats.org/officeDocument/2006/relationships/hyperlink" Target="http://www.mfur.ru/activities/ob_sovet/2015.php" TargetMode="External"/><Relationship Id="rId5" Type="http://schemas.openxmlformats.org/officeDocument/2006/relationships/hyperlink" Target="http://www.gfu.ivanovo.ru/index.php?topic=16" TargetMode="External"/><Relationship Id="rId61" Type="http://schemas.openxmlformats.org/officeDocument/2006/relationships/hyperlink" Target="http://&#1084;&#1080;&#1085;&#1092;&#1080;&#1085;.&#1079;&#1072;&#1073;&#1072;&#1081;&#1082;&#1072;&#1083;&#1100;&#1089;&#1082;&#1080;&#1081;&#1082;&#1088;&#1072;&#1081;.&#1088;&#1092;/" TargetMode="External"/><Relationship Id="rId82" Type="http://schemas.openxmlformats.org/officeDocument/2006/relationships/printerSettings" Target="../printerSettings/printerSettings8.bin"/><Relationship Id="rId10" Type="http://schemas.openxmlformats.org/officeDocument/2006/relationships/hyperlink" Target="http://orel-region.ru/index.php?head=46" TargetMode="External"/><Relationship Id="rId19" Type="http://schemas.openxmlformats.org/officeDocument/2006/relationships/hyperlink" Target="http://www.df35.ru/index.php?option=com_content&amp;view=category&amp;id=125:2013-01-28-10-05-52&amp;layout=default" TargetMode="External"/><Relationship Id="rId31" Type="http://schemas.openxmlformats.org/officeDocument/2006/relationships/hyperlink" Target="http://www.minfin.donland.ru/ob_sovet" TargetMode="External"/><Relationship Id="rId44" Type="http://schemas.openxmlformats.org/officeDocument/2006/relationships/hyperlink" Target="http://mf.nnov.ru/index.php?option=com_k2&amp;view=item&amp;layout=item&amp;id=109&amp;Itemid=363" TargetMode="External"/><Relationship Id="rId52" Type="http://schemas.openxmlformats.org/officeDocument/2006/relationships/hyperlink" Target="http://admtyumen.ru/ogv_ru/gov/administrative/finance_department.htm" TargetMode="External"/><Relationship Id="rId60" Type="http://schemas.openxmlformats.org/officeDocument/2006/relationships/hyperlink" Target="http://fin22.ru/opinion/ob-sovet/" TargetMode="External"/><Relationship Id="rId65" Type="http://schemas.openxmlformats.org/officeDocument/2006/relationships/hyperlink" Target="http://www.findep.org/posts/novosti-departamenta/" TargetMode="External"/><Relationship Id="rId73" Type="http://schemas.openxmlformats.org/officeDocument/2006/relationships/hyperlink" Target="http://chuk3.dot.ru/power/administrative_setting/Dep_fin_ecom/ypr_fin_dep_fin/" TargetMode="External"/><Relationship Id="rId78" Type="http://schemas.openxmlformats.org/officeDocument/2006/relationships/hyperlink" Target="http://minfin.tatarstan.ru/rus/obshchestvenniy-sovet.htm" TargetMode="External"/><Relationship Id="rId81" Type="http://schemas.openxmlformats.org/officeDocument/2006/relationships/hyperlink" Target="http://minfin.49gov.ru/depart/coordinating/" TargetMode="External"/><Relationship Id="rId4" Type="http://schemas.openxmlformats.org/officeDocument/2006/relationships/hyperlink" Target="http://www.gfu.vrn.ru/obsch1/obsch2/" TargetMode="External"/><Relationship Id="rId9" Type="http://schemas.openxmlformats.org/officeDocument/2006/relationships/hyperlink" Target="http://www.admlip.ru/economy/finances/" TargetMode="External"/><Relationship Id="rId14" Type="http://schemas.openxmlformats.org/officeDocument/2006/relationships/hyperlink" Target="http://minfin.tularegion.ru/obchsovet/" TargetMode="External"/><Relationship Id="rId22" Type="http://schemas.openxmlformats.org/officeDocument/2006/relationships/hyperlink" Target="http://minfin.gov-murman.ru/activities/public_council/work/" TargetMode="External"/><Relationship Id="rId27" Type="http://schemas.openxmlformats.org/officeDocument/2006/relationships/hyperlink" Target="http://minfin01-maykop.ru/Menu/Page/170" TargetMode="External"/><Relationship Id="rId30" Type="http://schemas.openxmlformats.org/officeDocument/2006/relationships/hyperlink" Target="http://volgafin.volganet.ru/coordination/meeting/protocols/2811/" TargetMode="External"/><Relationship Id="rId35" Type="http://schemas.openxmlformats.org/officeDocument/2006/relationships/hyperlink" Target="http://minfin09.ucoz.ru/load/kadry/obshhestvennyj_sovet/68" TargetMode="External"/><Relationship Id="rId43" Type="http://schemas.openxmlformats.org/officeDocument/2006/relationships/hyperlink" Target="http://depfin.kirov.ru/" TargetMode="External"/><Relationship Id="rId48" Type="http://schemas.openxmlformats.org/officeDocument/2006/relationships/hyperlink" Target="http://saratov.gov.ru/gov/auth/minfin/" TargetMode="External"/><Relationship Id="rId56" Type="http://schemas.openxmlformats.org/officeDocument/2006/relationships/hyperlink" Target="http://www.minfin-altai.ru/about/deyatelnost/protocols-2014.php" TargetMode="External"/><Relationship Id="rId64" Type="http://schemas.openxmlformats.org/officeDocument/2006/relationships/hyperlink" Target="http://mf.omskportal.ru/ru/RegionalPublicAuthorities/executivelist/MF/obshsovet/sostav.html" TargetMode="External"/><Relationship Id="rId69" Type="http://schemas.openxmlformats.org/officeDocument/2006/relationships/hyperlink" Target="http://minfin.khabkrai.ru/portal/Show/Category/94?ItemId=469" TargetMode="External"/><Relationship Id="rId77" Type="http://schemas.openxmlformats.org/officeDocument/2006/relationships/hyperlink" Target="http://www.minfinchr.ru/obshchestvennyj-sovet-pri-ministerstve/45-news/414-normativnye-akty" TargetMode="External"/><Relationship Id="rId8" Type="http://schemas.openxmlformats.org/officeDocument/2006/relationships/hyperlink" Target="http://adm.rkursk.ru/index.php?id=783&amp;mat_id=21754" TargetMode="External"/><Relationship Id="rId51" Type="http://schemas.openxmlformats.org/officeDocument/2006/relationships/hyperlink" Target="http://minfin.midural.ru/document/category/94" TargetMode="External"/><Relationship Id="rId72" Type="http://schemas.openxmlformats.org/officeDocument/2006/relationships/hyperlink" Target="http://eao.ru/?p=161" TargetMode="External"/><Relationship Id="rId80" Type="http://schemas.openxmlformats.org/officeDocument/2006/relationships/hyperlink" Target="http://mfnsonso2.nso.ru/Pages/default.aspx" TargetMode="External"/><Relationship Id="rId3" Type="http://schemas.openxmlformats.org/officeDocument/2006/relationships/hyperlink" Target="http://dtf.avo.ru/index.php?option=com_content&amp;view=article&amp;id=235:2015-05-21-06-08-40&amp;catid=84:2015-05-21-06-06-51&amp;Itemid=173" TargetMode="External"/><Relationship Id="rId12" Type="http://schemas.openxmlformats.org/officeDocument/2006/relationships/hyperlink" Target="http://fin.tmbreg.ru/6228/7517.html" TargetMode="External"/><Relationship Id="rId17" Type="http://schemas.openxmlformats.org/officeDocument/2006/relationships/hyperlink" Target="http://minfin.karelia.ru/2015-god-7/" TargetMode="External"/><Relationship Id="rId25" Type="http://schemas.openxmlformats.org/officeDocument/2006/relationships/hyperlink" Target="http://www.fincom.spb.ru/cf/main.htm" TargetMode="External"/><Relationship Id="rId33" Type="http://schemas.openxmlformats.org/officeDocument/2006/relationships/hyperlink" Target="http://www.mfri.ru/" TargetMode="External"/><Relationship Id="rId38" Type="http://schemas.openxmlformats.org/officeDocument/2006/relationships/hyperlink" Target="https://minfin.bashkortostan.ru/activity/?SECTION_ID=17113" TargetMode="External"/><Relationship Id="rId46" Type="http://schemas.openxmlformats.org/officeDocument/2006/relationships/hyperlink" Target="http://finance.pnzreg.ru/Obshestvenniysovet" TargetMode="External"/><Relationship Id="rId59" Type="http://schemas.openxmlformats.org/officeDocument/2006/relationships/hyperlink" Target="http://r-19.ru/authorities/ministry-of-finance-of-the-republic-of-khakassia/common/obshchestvennyy-sovet-pr11i-ministerstve-finansov-respubliki-khakasiya/" TargetMode="External"/><Relationship Id="rId67" Type="http://schemas.openxmlformats.org/officeDocument/2006/relationships/hyperlink" Target="http://www.kamchatka.gov.ru/?cont=oiv_din&amp;mcont=5587&amp;menu=4&amp;menu2=0&amp;id=168" TargetMode="External"/><Relationship Id="rId20" Type="http://schemas.openxmlformats.org/officeDocument/2006/relationships/hyperlink" Target="http://www.minfin39.ru/index.php" TargetMode="External"/><Relationship Id="rId41" Type="http://schemas.openxmlformats.org/officeDocument/2006/relationships/hyperlink" Target="http://gov.cap.ru/SiteMap.aspx?gov_id=22&amp;id=1787640" TargetMode="External"/><Relationship Id="rId54" Type="http://schemas.openxmlformats.org/officeDocument/2006/relationships/hyperlink" Target="http://www.depfin.admhmao.ru/wps/portal/fin/home/koord_organy" TargetMode="External"/><Relationship Id="rId62" Type="http://schemas.openxmlformats.org/officeDocument/2006/relationships/hyperlink" Target="http://minfin.krskstate.ru/social" TargetMode="External"/><Relationship Id="rId70" Type="http://schemas.openxmlformats.org/officeDocument/2006/relationships/hyperlink" Target="http://www.fin.amurobl.ru:8080/deyatelnost/obshchestvennyy-sovet-pri-ministerstve-finansov-amurskoy-oblasti/" TargetMode="External"/><Relationship Id="rId75" Type="http://schemas.openxmlformats.org/officeDocument/2006/relationships/hyperlink" Target="http://sevastopol.gov.ru/" TargetMode="External"/><Relationship Id="rId83" Type="http://schemas.openxmlformats.org/officeDocument/2006/relationships/vmlDrawing" Target="../drawings/vmlDrawing4.vml"/><Relationship Id="rId1" Type="http://schemas.openxmlformats.org/officeDocument/2006/relationships/hyperlink" Target="http://beldepfin.ru/?page_id=2085" TargetMode="External"/><Relationship Id="rId6" Type="http://schemas.openxmlformats.org/officeDocument/2006/relationships/hyperlink" Target="http://admoblkaluga.ru/sub/finan/sovet.php" TargetMode="External"/><Relationship Id="rId15" Type="http://schemas.openxmlformats.org/officeDocument/2006/relationships/hyperlink" Target="http://narod.yarregion.ru/service/obschestvennye-sovety/spisok-sovetov/departament-finansov/" TargetMode="External"/><Relationship Id="rId23" Type="http://schemas.openxmlformats.org/officeDocument/2006/relationships/hyperlink" Target="http://novkfo.ru/%D0%BE%D0%B1%D1%89%D0%B5%D1%81%D1%82%D0%B2%D0%B5%D0%BD%D0%BD%D1%8B%D0%B9_%D1%81%D0%BE%D0%B2%D0%B5%D1%82/" TargetMode="External"/><Relationship Id="rId28" Type="http://schemas.openxmlformats.org/officeDocument/2006/relationships/hyperlink" Target="http://www.minfin.kalmregion.ru/index.php?option=com_content&amp;view=article&amp;id=70&amp;Itemid=66" TargetMode="External"/><Relationship Id="rId36" Type="http://schemas.openxmlformats.org/officeDocument/2006/relationships/hyperlink" Target="http://www.mfrno-a.ru/" TargetMode="External"/><Relationship Id="rId49" Type="http://schemas.openxmlformats.org/officeDocument/2006/relationships/hyperlink" Target="http://ufo.ulntc.ru/index.php?mgf=sovet/sos&amp;slep=net" TargetMode="External"/><Relationship Id="rId57" Type="http://schemas.openxmlformats.org/officeDocument/2006/relationships/hyperlink" Target="http://www.minfinrb.ru/news/6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abSelected="1" zoomScaleNormal="100" zoomScalePageLayoutView="80" workbookViewId="0">
      <pane ySplit="5" topLeftCell="A6" activePane="bottomLeft" state="frozen"/>
      <selection pane="bottomLeft" activeCell="K11" sqref="K11"/>
    </sheetView>
  </sheetViews>
  <sheetFormatPr defaultRowHeight="15" x14ac:dyDescent="0.25"/>
  <cols>
    <col min="1" max="1" width="33.42578125" style="35" customWidth="1"/>
    <col min="2" max="3" width="12.7109375" style="35" customWidth="1"/>
    <col min="4" max="4" width="19.7109375" style="35" customWidth="1"/>
    <col min="5" max="5" width="17.7109375" style="35" customWidth="1"/>
    <col min="6" max="6" width="20.7109375" style="35" customWidth="1"/>
    <col min="7" max="7" width="15.7109375" style="35" customWidth="1"/>
    <col min="8" max="8" width="18.7109375" style="35" customWidth="1"/>
    <col min="9" max="16384" width="9.140625" style="35"/>
  </cols>
  <sheetData>
    <row r="1" spans="1:8" ht="23.25" customHeight="1" x14ac:dyDescent="0.25">
      <c r="A1" s="111" t="s">
        <v>842</v>
      </c>
      <c r="B1" s="112"/>
      <c r="C1" s="112"/>
      <c r="D1" s="112"/>
      <c r="E1" s="112"/>
      <c r="F1" s="112"/>
      <c r="G1" s="112"/>
      <c r="H1" s="112"/>
    </row>
    <row r="2" spans="1:8" ht="15.95" customHeight="1" x14ac:dyDescent="0.25">
      <c r="A2" s="99" t="s">
        <v>532</v>
      </c>
      <c r="B2" s="104"/>
      <c r="C2" s="104"/>
      <c r="D2" s="104"/>
      <c r="E2" s="104"/>
      <c r="F2" s="104"/>
      <c r="G2" s="104"/>
      <c r="H2" s="104"/>
    </row>
    <row r="3" spans="1:8" ht="142.5" customHeight="1" x14ac:dyDescent="0.25">
      <c r="A3" s="14" t="s">
        <v>843</v>
      </c>
      <c r="B3" s="15" t="s">
        <v>846</v>
      </c>
      <c r="C3" s="15" t="s">
        <v>379</v>
      </c>
      <c r="D3" s="14" t="s">
        <v>380</v>
      </c>
      <c r="E3" s="14" t="s">
        <v>382</v>
      </c>
      <c r="F3" s="14" t="s">
        <v>376</v>
      </c>
      <c r="G3" s="14" t="s">
        <v>383</v>
      </c>
      <c r="H3" s="14" t="s">
        <v>384</v>
      </c>
    </row>
    <row r="4" spans="1:8" ht="15.95" customHeight="1" x14ac:dyDescent="0.25">
      <c r="A4" s="16" t="s">
        <v>90</v>
      </c>
      <c r="B4" s="17" t="s">
        <v>94</v>
      </c>
      <c r="C4" s="17" t="s">
        <v>91</v>
      </c>
      <c r="D4" s="18" t="s">
        <v>91</v>
      </c>
      <c r="E4" s="18" t="s">
        <v>91</v>
      </c>
      <c r="F4" s="18" t="s">
        <v>91</v>
      </c>
      <c r="G4" s="18" t="s">
        <v>91</v>
      </c>
      <c r="H4" s="18" t="s">
        <v>91</v>
      </c>
    </row>
    <row r="5" spans="1:8" ht="15.95" customHeight="1" x14ac:dyDescent="0.25">
      <c r="A5" s="16" t="s">
        <v>845</v>
      </c>
      <c r="B5" s="17"/>
      <c r="C5" s="109">
        <f t="shared" ref="C5:C36" si="0">SUM(D5:H5)</f>
        <v>8</v>
      </c>
      <c r="D5" s="110">
        <v>2</v>
      </c>
      <c r="E5" s="110">
        <v>2</v>
      </c>
      <c r="F5" s="110">
        <v>2</v>
      </c>
      <c r="G5" s="110">
        <v>1</v>
      </c>
      <c r="H5" s="110">
        <v>1</v>
      </c>
    </row>
    <row r="6" spans="1:8" ht="15.95" customHeight="1" x14ac:dyDescent="0.25">
      <c r="A6" s="21" t="s">
        <v>55</v>
      </c>
      <c r="B6" s="22" t="str">
        <f t="shared" ref="B6:B37" si="1">RANK(C6,$C$7:$C$90)&amp;IF(COUNTIF($C$7:$C$90,C6)&gt;1,"-"&amp;RANK(C6,$C$7:$C$90)+COUNTIF($C$7:$C$90,C6)-1,"")</f>
        <v>1</v>
      </c>
      <c r="C6" s="30">
        <f t="shared" si="0"/>
        <v>8</v>
      </c>
      <c r="D6" s="23">
        <f>'15.1'!M66</f>
        <v>2</v>
      </c>
      <c r="E6" s="23">
        <f>'15.2'!J67</f>
        <v>2</v>
      </c>
      <c r="F6" s="23">
        <f>'15.3'!G67</f>
        <v>2</v>
      </c>
      <c r="G6" s="23">
        <f>'15.4'!I64</f>
        <v>1</v>
      </c>
      <c r="H6" s="23">
        <f>'15.5'!K67</f>
        <v>1</v>
      </c>
    </row>
    <row r="7" spans="1:8" ht="15.95" customHeight="1" x14ac:dyDescent="0.25">
      <c r="A7" s="21" t="s">
        <v>75</v>
      </c>
      <c r="B7" s="22" t="str">
        <f t="shared" si="1"/>
        <v>1</v>
      </c>
      <c r="C7" s="30">
        <f t="shared" si="0"/>
        <v>8</v>
      </c>
      <c r="D7" s="23">
        <f>'15.1'!M86</f>
        <v>2</v>
      </c>
      <c r="E7" s="23">
        <f>'15.2'!J87</f>
        <v>2</v>
      </c>
      <c r="F7" s="23">
        <f>'15.3'!G87</f>
        <v>2</v>
      </c>
      <c r="G7" s="23">
        <f>'15.4'!I84</f>
        <v>1</v>
      </c>
      <c r="H7" s="23">
        <f>'15.5'!K87</f>
        <v>1</v>
      </c>
    </row>
    <row r="8" spans="1:8" ht="15.95" customHeight="1" x14ac:dyDescent="0.25">
      <c r="A8" s="21" t="s">
        <v>21</v>
      </c>
      <c r="B8" s="22" t="str">
        <f t="shared" si="1"/>
        <v>2-4</v>
      </c>
      <c r="C8" s="30">
        <f t="shared" si="0"/>
        <v>7</v>
      </c>
      <c r="D8" s="23">
        <f>'15.1'!M31</f>
        <v>2</v>
      </c>
      <c r="E8" s="23">
        <f>'15.2'!J32</f>
        <v>2</v>
      </c>
      <c r="F8" s="23">
        <f>'15.3'!G32</f>
        <v>1</v>
      </c>
      <c r="G8" s="23">
        <f>'15.4'!I29</f>
        <v>1</v>
      </c>
      <c r="H8" s="23">
        <f>'15.5'!K32</f>
        <v>1</v>
      </c>
    </row>
    <row r="9" spans="1:8" ht="15.95" customHeight="1" x14ac:dyDescent="0.25">
      <c r="A9" s="21" t="s">
        <v>34</v>
      </c>
      <c r="B9" s="22" t="str">
        <f t="shared" si="1"/>
        <v>2-4</v>
      </c>
      <c r="C9" s="30">
        <f t="shared" si="0"/>
        <v>7</v>
      </c>
      <c r="D9" s="23">
        <f>'15.1'!M44</f>
        <v>2</v>
      </c>
      <c r="E9" s="23">
        <f>'15.2'!J45</f>
        <v>2</v>
      </c>
      <c r="F9" s="23">
        <f>'15.3'!G45</f>
        <v>2</v>
      </c>
      <c r="G9" s="23">
        <f>'15.4'!I42</f>
        <v>0</v>
      </c>
      <c r="H9" s="23">
        <f>'15.5'!K45</f>
        <v>1</v>
      </c>
    </row>
    <row r="10" spans="1:8" ht="15.95" customHeight="1" x14ac:dyDescent="0.25">
      <c r="A10" s="21" t="s">
        <v>74</v>
      </c>
      <c r="B10" s="22" t="str">
        <f t="shared" si="1"/>
        <v>2-4</v>
      </c>
      <c r="C10" s="30">
        <f t="shared" si="0"/>
        <v>7</v>
      </c>
      <c r="D10" s="23">
        <f>'15.1'!M85</f>
        <v>2</v>
      </c>
      <c r="E10" s="23">
        <f>'15.2'!J86</f>
        <v>2</v>
      </c>
      <c r="F10" s="23">
        <f>'15.3'!G86</f>
        <v>2</v>
      </c>
      <c r="G10" s="23">
        <f>'15.4'!I83</f>
        <v>0</v>
      </c>
      <c r="H10" s="23">
        <f>'15.5'!K86</f>
        <v>1</v>
      </c>
    </row>
    <row r="11" spans="1:8" ht="15.95" customHeight="1" x14ac:dyDescent="0.25">
      <c r="A11" s="21" t="s">
        <v>10</v>
      </c>
      <c r="B11" s="22" t="str">
        <f t="shared" si="1"/>
        <v>5-9</v>
      </c>
      <c r="C11" s="30">
        <f t="shared" si="0"/>
        <v>6</v>
      </c>
      <c r="D11" s="23">
        <f>'15.1'!M20</f>
        <v>2</v>
      </c>
      <c r="E11" s="23">
        <f>'15.2'!J21</f>
        <v>2</v>
      </c>
      <c r="F11" s="23">
        <f>'15.3'!G21</f>
        <v>0</v>
      </c>
      <c r="G11" s="23">
        <f>'15.4'!I18</f>
        <v>1</v>
      </c>
      <c r="H11" s="23">
        <f>'15.5'!K21</f>
        <v>1</v>
      </c>
    </row>
    <row r="12" spans="1:8" ht="15.95" customHeight="1" x14ac:dyDescent="0.25">
      <c r="A12" s="21" t="s">
        <v>26</v>
      </c>
      <c r="B12" s="22" t="str">
        <f t="shared" si="1"/>
        <v>5-9</v>
      </c>
      <c r="C12" s="30">
        <f t="shared" si="0"/>
        <v>6</v>
      </c>
      <c r="D12" s="23">
        <f>'15.1'!M36</f>
        <v>2</v>
      </c>
      <c r="E12" s="23">
        <f>'15.2'!J37</f>
        <v>2</v>
      </c>
      <c r="F12" s="23">
        <f>'15.3'!G37</f>
        <v>0</v>
      </c>
      <c r="G12" s="23">
        <f>'15.4'!I34</f>
        <v>1</v>
      </c>
      <c r="H12" s="23">
        <f>'15.5'!K37</f>
        <v>1</v>
      </c>
    </row>
    <row r="13" spans="1:8" ht="15.95" customHeight="1" x14ac:dyDescent="0.25">
      <c r="A13" s="21" t="s">
        <v>44</v>
      </c>
      <c r="B13" s="22" t="str">
        <f t="shared" si="1"/>
        <v>5-9</v>
      </c>
      <c r="C13" s="30">
        <f t="shared" si="0"/>
        <v>6</v>
      </c>
      <c r="D13" s="23">
        <f>'15.1'!M55</f>
        <v>0</v>
      </c>
      <c r="E13" s="23">
        <f>'15.2'!J56</f>
        <v>2</v>
      </c>
      <c r="F13" s="23">
        <f>'15.3'!G56</f>
        <v>2</v>
      </c>
      <c r="G13" s="23">
        <f>'15.4'!I53</f>
        <v>1</v>
      </c>
      <c r="H13" s="23">
        <f>'15.5'!K56</f>
        <v>1</v>
      </c>
    </row>
    <row r="14" spans="1:8" s="8" customFormat="1" ht="15.95" customHeight="1" x14ac:dyDescent="0.25">
      <c r="A14" s="21" t="s">
        <v>68</v>
      </c>
      <c r="B14" s="22" t="str">
        <f t="shared" si="1"/>
        <v>5-9</v>
      </c>
      <c r="C14" s="30">
        <f t="shared" si="0"/>
        <v>6</v>
      </c>
      <c r="D14" s="23">
        <f>'15.1'!M79</f>
        <v>2</v>
      </c>
      <c r="E14" s="23">
        <f>'15.2'!J80</f>
        <v>2</v>
      </c>
      <c r="F14" s="23">
        <f>'15.3'!G80</f>
        <v>0</v>
      </c>
      <c r="G14" s="23">
        <f>'15.4'!I77</f>
        <v>1</v>
      </c>
      <c r="H14" s="23">
        <f>'15.5'!K80</f>
        <v>1</v>
      </c>
    </row>
    <row r="15" spans="1:8" ht="15.95" customHeight="1" x14ac:dyDescent="0.25">
      <c r="A15" s="21" t="s">
        <v>78</v>
      </c>
      <c r="B15" s="22" t="str">
        <f t="shared" si="1"/>
        <v>5-9</v>
      </c>
      <c r="C15" s="30">
        <f t="shared" si="0"/>
        <v>6</v>
      </c>
      <c r="D15" s="23">
        <f>'15.1'!M89</f>
        <v>0</v>
      </c>
      <c r="E15" s="23">
        <f>'15.2'!J90</f>
        <v>2</v>
      </c>
      <c r="F15" s="23">
        <f>'15.3'!G90</f>
        <v>2</v>
      </c>
      <c r="G15" s="23">
        <f>'15.4'!I87</f>
        <v>1</v>
      </c>
      <c r="H15" s="23">
        <f>'15.5'!K90</f>
        <v>1</v>
      </c>
    </row>
    <row r="16" spans="1:8" ht="15.95" customHeight="1" x14ac:dyDescent="0.25">
      <c r="A16" s="21" t="s">
        <v>32</v>
      </c>
      <c r="B16" s="22" t="str">
        <f t="shared" si="1"/>
        <v>10-12</v>
      </c>
      <c r="C16" s="30">
        <f t="shared" si="0"/>
        <v>5</v>
      </c>
      <c r="D16" s="23">
        <f>'15.1'!M42</f>
        <v>2</v>
      </c>
      <c r="E16" s="23">
        <f>'15.2'!J43</f>
        <v>2</v>
      </c>
      <c r="F16" s="23">
        <f>'15.3'!G43</f>
        <v>0</v>
      </c>
      <c r="G16" s="23">
        <f>'15.4'!I40</f>
        <v>0</v>
      </c>
      <c r="H16" s="23">
        <f>'15.5'!K43</f>
        <v>1</v>
      </c>
    </row>
    <row r="17" spans="1:8" ht="15.95" customHeight="1" x14ac:dyDescent="0.25">
      <c r="A17" s="21" t="s">
        <v>41</v>
      </c>
      <c r="B17" s="22" t="str">
        <f t="shared" si="1"/>
        <v>10-12</v>
      </c>
      <c r="C17" s="30">
        <f t="shared" si="0"/>
        <v>5</v>
      </c>
      <c r="D17" s="23">
        <f>'15.1'!M51</f>
        <v>2</v>
      </c>
      <c r="E17" s="23">
        <f>'15.2'!J52</f>
        <v>1</v>
      </c>
      <c r="F17" s="23">
        <f>'15.3'!G52</f>
        <v>0</v>
      </c>
      <c r="G17" s="23">
        <f>'15.4'!I49</f>
        <v>1</v>
      </c>
      <c r="H17" s="23">
        <f>'15.5'!K52</f>
        <v>1</v>
      </c>
    </row>
    <row r="18" spans="1:8" s="8" customFormat="1" ht="15.95" customHeight="1" x14ac:dyDescent="0.25">
      <c r="A18" s="21" t="s">
        <v>59</v>
      </c>
      <c r="B18" s="22" t="str">
        <f t="shared" si="1"/>
        <v>10-12</v>
      </c>
      <c r="C18" s="30">
        <f t="shared" si="0"/>
        <v>5</v>
      </c>
      <c r="D18" s="23">
        <f>'15.1'!M70</f>
        <v>1</v>
      </c>
      <c r="E18" s="23">
        <f>'15.2'!J71</f>
        <v>2</v>
      </c>
      <c r="F18" s="23">
        <f>'15.3'!G71</f>
        <v>0</v>
      </c>
      <c r="G18" s="23">
        <f>'15.4'!I68</f>
        <v>1</v>
      </c>
      <c r="H18" s="23">
        <f>'15.5'!K71</f>
        <v>1</v>
      </c>
    </row>
    <row r="19" spans="1:8" ht="15.95" customHeight="1" x14ac:dyDescent="0.25">
      <c r="A19" s="21" t="s">
        <v>8</v>
      </c>
      <c r="B19" s="22" t="str">
        <f t="shared" si="1"/>
        <v>13</v>
      </c>
      <c r="C19" s="30">
        <f t="shared" si="0"/>
        <v>4.5</v>
      </c>
      <c r="D19" s="23">
        <f>'15.1'!M18</f>
        <v>2</v>
      </c>
      <c r="E19" s="23">
        <f>'15.2'!J19</f>
        <v>1</v>
      </c>
      <c r="F19" s="23">
        <f>'15.3'!G19</f>
        <v>0</v>
      </c>
      <c r="G19" s="23">
        <f>'15.4'!I16</f>
        <v>0.5</v>
      </c>
      <c r="H19" s="23">
        <f>'15.5'!K19</f>
        <v>1</v>
      </c>
    </row>
    <row r="20" spans="1:8" ht="15.95" customHeight="1" x14ac:dyDescent="0.25">
      <c r="A20" s="21" t="s">
        <v>52</v>
      </c>
      <c r="B20" s="22" t="str">
        <f t="shared" si="1"/>
        <v>14</v>
      </c>
      <c r="C20" s="30">
        <f t="shared" si="0"/>
        <v>4</v>
      </c>
      <c r="D20" s="23">
        <f>'15.1'!M63</f>
        <v>2</v>
      </c>
      <c r="E20" s="23">
        <f>'15.2'!J64</f>
        <v>1</v>
      </c>
      <c r="F20" s="23">
        <f>'15.3'!G64</f>
        <v>0</v>
      </c>
      <c r="G20" s="23">
        <f>'15.4'!I61</f>
        <v>1</v>
      </c>
      <c r="H20" s="23">
        <f>'15.5'!K64</f>
        <v>0</v>
      </c>
    </row>
    <row r="21" spans="1:8" ht="15.95" customHeight="1" x14ac:dyDescent="0.25">
      <c r="A21" s="21" t="s">
        <v>29</v>
      </c>
      <c r="B21" s="22" t="str">
        <f t="shared" si="1"/>
        <v>15-16</v>
      </c>
      <c r="C21" s="30">
        <f t="shared" si="0"/>
        <v>3.5</v>
      </c>
      <c r="D21" s="23">
        <f>'15.1'!M39</f>
        <v>0.5</v>
      </c>
      <c r="E21" s="23">
        <f>'15.2'!J40</f>
        <v>1</v>
      </c>
      <c r="F21" s="23">
        <f>'15.3'!G40</f>
        <v>2</v>
      </c>
      <c r="G21" s="23">
        <f>'15.4'!I37</f>
        <v>0</v>
      </c>
      <c r="H21" s="23">
        <f>'15.5'!K40</f>
        <v>0</v>
      </c>
    </row>
    <row r="22" spans="1:8" ht="15.95" customHeight="1" x14ac:dyDescent="0.25">
      <c r="A22" s="21" t="s">
        <v>30</v>
      </c>
      <c r="B22" s="22" t="str">
        <f t="shared" si="1"/>
        <v>15-16</v>
      </c>
      <c r="C22" s="30">
        <f t="shared" si="0"/>
        <v>3.5</v>
      </c>
      <c r="D22" s="23">
        <f>'15.1'!M40</f>
        <v>2</v>
      </c>
      <c r="E22" s="23">
        <f>'15.2'!J41</f>
        <v>0</v>
      </c>
      <c r="F22" s="23">
        <f>'15.3'!G41</f>
        <v>0</v>
      </c>
      <c r="G22" s="23">
        <f>'15.4'!I38</f>
        <v>0.5</v>
      </c>
      <c r="H22" s="23">
        <f>'15.5'!K41</f>
        <v>1</v>
      </c>
    </row>
    <row r="23" spans="1:8" ht="15.95" customHeight="1" x14ac:dyDescent="0.25">
      <c r="A23" s="21" t="s">
        <v>3</v>
      </c>
      <c r="B23" s="22" t="str">
        <f t="shared" si="1"/>
        <v>17-27</v>
      </c>
      <c r="C23" s="30">
        <f t="shared" si="0"/>
        <v>3</v>
      </c>
      <c r="D23" s="23">
        <f>'15.1'!M13</f>
        <v>2</v>
      </c>
      <c r="E23" s="23">
        <f>'15.2'!J14</f>
        <v>0</v>
      </c>
      <c r="F23" s="23">
        <f>'15.3'!G14</f>
        <v>0</v>
      </c>
      <c r="G23" s="23">
        <f>'15.4'!I11</f>
        <v>0</v>
      </c>
      <c r="H23" s="23">
        <f>'15.5'!K14</f>
        <v>1</v>
      </c>
    </row>
    <row r="24" spans="1:8" ht="15.95" customHeight="1" x14ac:dyDescent="0.25">
      <c r="A24" s="21" t="s">
        <v>13</v>
      </c>
      <c r="B24" s="22" t="str">
        <f t="shared" si="1"/>
        <v>17-27</v>
      </c>
      <c r="C24" s="30">
        <f t="shared" si="0"/>
        <v>3</v>
      </c>
      <c r="D24" s="23">
        <f>'15.1'!M23</f>
        <v>2</v>
      </c>
      <c r="E24" s="23">
        <f>'15.2'!J24</f>
        <v>0</v>
      </c>
      <c r="F24" s="23">
        <f>'15.3'!G24</f>
        <v>0</v>
      </c>
      <c r="G24" s="23">
        <f>'15.4'!I21</f>
        <v>0</v>
      </c>
      <c r="H24" s="23">
        <f>'15.5'!K24</f>
        <v>1</v>
      </c>
    </row>
    <row r="25" spans="1:8" ht="15.95" customHeight="1" x14ac:dyDescent="0.25">
      <c r="A25" s="21" t="s">
        <v>18</v>
      </c>
      <c r="B25" s="22" t="str">
        <f t="shared" si="1"/>
        <v>17-27</v>
      </c>
      <c r="C25" s="30">
        <f t="shared" si="0"/>
        <v>3</v>
      </c>
      <c r="D25" s="23">
        <f>'15.1'!M28</f>
        <v>0</v>
      </c>
      <c r="E25" s="23">
        <f>'15.2'!J29</f>
        <v>1</v>
      </c>
      <c r="F25" s="23">
        <f>'15.3'!G29</f>
        <v>1</v>
      </c>
      <c r="G25" s="23">
        <f>'15.4'!I26</f>
        <v>1</v>
      </c>
      <c r="H25" s="23">
        <f>'15.5'!K29</f>
        <v>0</v>
      </c>
    </row>
    <row r="26" spans="1:8" s="8" customFormat="1" ht="15.95" customHeight="1" x14ac:dyDescent="0.25">
      <c r="A26" s="21" t="s">
        <v>20</v>
      </c>
      <c r="B26" s="22" t="str">
        <f t="shared" si="1"/>
        <v>17-27</v>
      </c>
      <c r="C26" s="30">
        <f t="shared" si="0"/>
        <v>3</v>
      </c>
      <c r="D26" s="23">
        <f>'15.1'!M30</f>
        <v>1</v>
      </c>
      <c r="E26" s="23">
        <f>'15.2'!J31</f>
        <v>0</v>
      </c>
      <c r="F26" s="23">
        <f>'15.3'!G31</f>
        <v>0</v>
      </c>
      <c r="G26" s="23">
        <f>'15.4'!I28</f>
        <v>1</v>
      </c>
      <c r="H26" s="23">
        <f>'15.5'!K31</f>
        <v>1</v>
      </c>
    </row>
    <row r="27" spans="1:8" ht="15.95" customHeight="1" x14ac:dyDescent="0.25">
      <c r="A27" s="21" t="s">
        <v>22</v>
      </c>
      <c r="B27" s="22" t="str">
        <f t="shared" si="1"/>
        <v>17-27</v>
      </c>
      <c r="C27" s="30">
        <f t="shared" si="0"/>
        <v>3</v>
      </c>
      <c r="D27" s="23">
        <f>'15.1'!M32</f>
        <v>2</v>
      </c>
      <c r="E27" s="23">
        <f>'15.2'!J33</f>
        <v>0</v>
      </c>
      <c r="F27" s="23">
        <f>'15.3'!G33</f>
        <v>0</v>
      </c>
      <c r="G27" s="23">
        <f>'15.4'!I30</f>
        <v>0</v>
      </c>
      <c r="H27" s="23">
        <f>'15.5'!K33</f>
        <v>1</v>
      </c>
    </row>
    <row r="28" spans="1:8" ht="15.95" customHeight="1" x14ac:dyDescent="0.25">
      <c r="A28" s="21" t="s">
        <v>36</v>
      </c>
      <c r="B28" s="22" t="str">
        <f t="shared" si="1"/>
        <v>17-27</v>
      </c>
      <c r="C28" s="30">
        <f t="shared" si="0"/>
        <v>3</v>
      </c>
      <c r="D28" s="23">
        <f>'15.1'!M46</f>
        <v>2</v>
      </c>
      <c r="E28" s="23">
        <f>'15.2'!J47</f>
        <v>0</v>
      </c>
      <c r="F28" s="23">
        <f>'15.3'!G47</f>
        <v>0</v>
      </c>
      <c r="G28" s="23">
        <f>'15.4'!I44</f>
        <v>0</v>
      </c>
      <c r="H28" s="23">
        <f>'15.5'!K47</f>
        <v>1</v>
      </c>
    </row>
    <row r="29" spans="1:8" ht="15.95" customHeight="1" x14ac:dyDescent="0.25">
      <c r="A29" s="21" t="s">
        <v>46</v>
      </c>
      <c r="B29" s="22" t="str">
        <f t="shared" si="1"/>
        <v>17-27</v>
      </c>
      <c r="C29" s="30">
        <f t="shared" si="0"/>
        <v>3</v>
      </c>
      <c r="D29" s="23">
        <f>'15.1'!M57</f>
        <v>0</v>
      </c>
      <c r="E29" s="23">
        <f>'15.2'!J58</f>
        <v>1</v>
      </c>
      <c r="F29" s="23">
        <f>'15.3'!G58</f>
        <v>0</v>
      </c>
      <c r="G29" s="23">
        <f>'15.4'!I55</f>
        <v>1</v>
      </c>
      <c r="H29" s="23">
        <f>'15.5'!K58</f>
        <v>1</v>
      </c>
    </row>
    <row r="30" spans="1:8" ht="15.95" customHeight="1" x14ac:dyDescent="0.25">
      <c r="A30" s="21" t="s">
        <v>56</v>
      </c>
      <c r="B30" s="22" t="str">
        <f t="shared" si="1"/>
        <v>17-27</v>
      </c>
      <c r="C30" s="30">
        <f t="shared" si="0"/>
        <v>3</v>
      </c>
      <c r="D30" s="23">
        <f>'15.1'!M67</f>
        <v>2</v>
      </c>
      <c r="E30" s="23">
        <f>'15.2'!J68</f>
        <v>0</v>
      </c>
      <c r="F30" s="23">
        <f>'15.3'!G68</f>
        <v>0</v>
      </c>
      <c r="G30" s="23">
        <f>'15.4'!I65</f>
        <v>0</v>
      </c>
      <c r="H30" s="23">
        <f>'15.5'!K68</f>
        <v>1</v>
      </c>
    </row>
    <row r="31" spans="1:8" ht="15.95" customHeight="1" x14ac:dyDescent="0.25">
      <c r="A31" s="21" t="s">
        <v>58</v>
      </c>
      <c r="B31" s="22" t="str">
        <f t="shared" si="1"/>
        <v>17-27</v>
      </c>
      <c r="C31" s="30">
        <f t="shared" si="0"/>
        <v>3</v>
      </c>
      <c r="D31" s="23">
        <f>'15.1'!M69</f>
        <v>0</v>
      </c>
      <c r="E31" s="23">
        <f>'15.2'!J70</f>
        <v>1</v>
      </c>
      <c r="F31" s="23">
        <f>'15.3'!G70</f>
        <v>1</v>
      </c>
      <c r="G31" s="23">
        <f>'15.4'!I67</f>
        <v>1</v>
      </c>
      <c r="H31" s="23">
        <f>'15.5'!K70</f>
        <v>0</v>
      </c>
    </row>
    <row r="32" spans="1:8" s="8" customFormat="1" ht="15.95" customHeight="1" x14ac:dyDescent="0.25">
      <c r="A32" s="21" t="s">
        <v>64</v>
      </c>
      <c r="B32" s="22" t="str">
        <f t="shared" si="1"/>
        <v>17-27</v>
      </c>
      <c r="C32" s="30">
        <f t="shared" si="0"/>
        <v>3</v>
      </c>
      <c r="D32" s="23">
        <f>'15.1'!M75</f>
        <v>0</v>
      </c>
      <c r="E32" s="23">
        <f>'15.2'!J76</f>
        <v>2</v>
      </c>
      <c r="F32" s="23">
        <f>'15.3'!G76</f>
        <v>0</v>
      </c>
      <c r="G32" s="23">
        <f>'15.4'!I73</f>
        <v>0</v>
      </c>
      <c r="H32" s="23">
        <f>'15.5'!K76</f>
        <v>1</v>
      </c>
    </row>
    <row r="33" spans="1:8" s="8" customFormat="1" ht="15.95" customHeight="1" x14ac:dyDescent="0.25">
      <c r="A33" s="21" t="s">
        <v>72</v>
      </c>
      <c r="B33" s="22" t="str">
        <f t="shared" si="1"/>
        <v>17-27</v>
      </c>
      <c r="C33" s="30">
        <f t="shared" si="0"/>
        <v>3</v>
      </c>
      <c r="D33" s="23">
        <f>'15.1'!M83</f>
        <v>1</v>
      </c>
      <c r="E33" s="23">
        <f>'15.2'!J84</f>
        <v>0</v>
      </c>
      <c r="F33" s="23">
        <f>'15.3'!G84</f>
        <v>1</v>
      </c>
      <c r="G33" s="23">
        <f>'15.4'!I81</f>
        <v>0</v>
      </c>
      <c r="H33" s="23">
        <f>'15.5'!K84</f>
        <v>1</v>
      </c>
    </row>
    <row r="34" spans="1:8" ht="15.95" customHeight="1" x14ac:dyDescent="0.25">
      <c r="A34" s="21" t="s">
        <v>14</v>
      </c>
      <c r="B34" s="22" t="str">
        <f t="shared" si="1"/>
        <v>28-29</v>
      </c>
      <c r="C34" s="30">
        <f t="shared" si="0"/>
        <v>2.5</v>
      </c>
      <c r="D34" s="23">
        <f>'15.1'!M24</f>
        <v>0</v>
      </c>
      <c r="E34" s="23">
        <f>'15.2'!J25</f>
        <v>0.5</v>
      </c>
      <c r="F34" s="23">
        <f>'15.3'!G25</f>
        <v>0</v>
      </c>
      <c r="G34" s="23">
        <f>'15.4'!I22</f>
        <v>1</v>
      </c>
      <c r="H34" s="23">
        <f>'15.5'!K25</f>
        <v>1</v>
      </c>
    </row>
    <row r="35" spans="1:8" ht="15.95" customHeight="1" x14ac:dyDescent="0.25">
      <c r="A35" s="21" t="s">
        <v>27</v>
      </c>
      <c r="B35" s="22" t="str">
        <f t="shared" si="1"/>
        <v>28-29</v>
      </c>
      <c r="C35" s="30">
        <f t="shared" si="0"/>
        <v>2.5</v>
      </c>
      <c r="D35" s="23">
        <f>'15.1'!M37</f>
        <v>1</v>
      </c>
      <c r="E35" s="23">
        <f>'15.2'!J38</f>
        <v>0</v>
      </c>
      <c r="F35" s="23">
        <f>'15.3'!G38</f>
        <v>0</v>
      </c>
      <c r="G35" s="23">
        <f>'15.4'!I35</f>
        <v>0.5</v>
      </c>
      <c r="H35" s="23">
        <f>'15.5'!K38</f>
        <v>1</v>
      </c>
    </row>
    <row r="36" spans="1:8" ht="15.95" customHeight="1" x14ac:dyDescent="0.25">
      <c r="A36" s="21" t="s">
        <v>1</v>
      </c>
      <c r="B36" s="22" t="str">
        <f t="shared" si="1"/>
        <v>30-48</v>
      </c>
      <c r="C36" s="30">
        <f t="shared" si="0"/>
        <v>2</v>
      </c>
      <c r="D36" s="23">
        <f>'15.1'!M11</f>
        <v>0</v>
      </c>
      <c r="E36" s="23">
        <f>'15.2'!J12</f>
        <v>0</v>
      </c>
      <c r="F36" s="23">
        <f>'15.3'!G12</f>
        <v>0</v>
      </c>
      <c r="G36" s="23">
        <f>'15.4'!I9</f>
        <v>1</v>
      </c>
      <c r="H36" s="23">
        <f>'15.5'!K12</f>
        <v>1</v>
      </c>
    </row>
    <row r="37" spans="1:8" ht="15.95" customHeight="1" x14ac:dyDescent="0.25">
      <c r="A37" s="21" t="s">
        <v>5</v>
      </c>
      <c r="B37" s="22" t="str">
        <f t="shared" si="1"/>
        <v>30-48</v>
      </c>
      <c r="C37" s="30">
        <f t="shared" ref="C37:C68" si="2">SUM(D37:H37)</f>
        <v>2</v>
      </c>
      <c r="D37" s="23">
        <f>'15.1'!M15</f>
        <v>2</v>
      </c>
      <c r="E37" s="23">
        <f>'15.2'!J16</f>
        <v>0</v>
      </c>
      <c r="F37" s="23">
        <f>'15.3'!G16</f>
        <v>0</v>
      </c>
      <c r="G37" s="23">
        <f>'15.4'!I13</f>
        <v>0</v>
      </c>
      <c r="H37" s="23">
        <f>'15.5'!K16</f>
        <v>0</v>
      </c>
    </row>
    <row r="38" spans="1:8" ht="15.95" customHeight="1" x14ac:dyDescent="0.25">
      <c r="A38" s="21" t="s">
        <v>9</v>
      </c>
      <c r="B38" s="22" t="str">
        <f t="shared" ref="B38:B69" si="3">RANK(C38,$C$7:$C$90)&amp;IF(COUNTIF($C$7:$C$90,C38)&gt;1,"-"&amp;RANK(C38,$C$7:$C$90)+COUNTIF($C$7:$C$90,C38)-1,"")</f>
        <v>30-48</v>
      </c>
      <c r="C38" s="30">
        <f t="shared" si="2"/>
        <v>2</v>
      </c>
      <c r="D38" s="23">
        <f>'15.1'!M19</f>
        <v>2</v>
      </c>
      <c r="E38" s="23">
        <f>'15.2'!J20</f>
        <v>0</v>
      </c>
      <c r="F38" s="23">
        <f>'15.3'!G20</f>
        <v>0</v>
      </c>
      <c r="G38" s="23">
        <f>'15.4'!I17</f>
        <v>0</v>
      </c>
      <c r="H38" s="23">
        <f>'15.5'!K20</f>
        <v>0</v>
      </c>
    </row>
    <row r="39" spans="1:8" ht="15.95" customHeight="1" x14ac:dyDescent="0.25">
      <c r="A39" s="21" t="s">
        <v>12</v>
      </c>
      <c r="B39" s="22" t="str">
        <f t="shared" si="3"/>
        <v>30-48</v>
      </c>
      <c r="C39" s="30">
        <f t="shared" si="2"/>
        <v>2</v>
      </c>
      <c r="D39" s="23">
        <f>'15.1'!M22</f>
        <v>1</v>
      </c>
      <c r="E39" s="23">
        <f>'15.2'!J23</f>
        <v>0</v>
      </c>
      <c r="F39" s="23">
        <f>'15.3'!G23</f>
        <v>0</v>
      </c>
      <c r="G39" s="23">
        <f>'15.4'!I20</f>
        <v>0</v>
      </c>
      <c r="H39" s="23">
        <f>'15.5'!K23</f>
        <v>1</v>
      </c>
    </row>
    <row r="40" spans="1:8" s="8" customFormat="1" ht="15.95" customHeight="1" x14ac:dyDescent="0.25">
      <c r="A40" s="21" t="s">
        <v>16</v>
      </c>
      <c r="B40" s="22" t="str">
        <f t="shared" si="3"/>
        <v>30-48</v>
      </c>
      <c r="C40" s="30">
        <f t="shared" si="2"/>
        <v>2</v>
      </c>
      <c r="D40" s="23">
        <f>'15.1'!M26</f>
        <v>1</v>
      </c>
      <c r="E40" s="23">
        <f>'15.2'!J27</f>
        <v>0</v>
      </c>
      <c r="F40" s="23">
        <f>'15.3'!G27</f>
        <v>0</v>
      </c>
      <c r="G40" s="23">
        <f>'15.4'!I24</f>
        <v>0</v>
      </c>
      <c r="H40" s="23">
        <f>'15.5'!K27</f>
        <v>1</v>
      </c>
    </row>
    <row r="41" spans="1:8" ht="15.95" customHeight="1" x14ac:dyDescent="0.25">
      <c r="A41" s="21" t="s">
        <v>23</v>
      </c>
      <c r="B41" s="22" t="str">
        <f t="shared" si="3"/>
        <v>30-48</v>
      </c>
      <c r="C41" s="30">
        <f t="shared" si="2"/>
        <v>2</v>
      </c>
      <c r="D41" s="23">
        <f>'15.1'!M33</f>
        <v>1</v>
      </c>
      <c r="E41" s="23">
        <f>'15.2'!J34</f>
        <v>0</v>
      </c>
      <c r="F41" s="23">
        <f>'15.3'!G34</f>
        <v>0</v>
      </c>
      <c r="G41" s="23">
        <f>'15.4'!I31</f>
        <v>0</v>
      </c>
      <c r="H41" s="23">
        <f>'15.5'!K34</f>
        <v>1</v>
      </c>
    </row>
    <row r="42" spans="1:8" ht="15.95" customHeight="1" x14ac:dyDescent="0.25">
      <c r="A42" s="21" t="s">
        <v>24</v>
      </c>
      <c r="B42" s="22" t="str">
        <f t="shared" si="3"/>
        <v>30-48</v>
      </c>
      <c r="C42" s="30">
        <f t="shared" si="2"/>
        <v>2</v>
      </c>
      <c r="D42" s="23">
        <f>'15.1'!M34</f>
        <v>2</v>
      </c>
      <c r="E42" s="23">
        <f>'15.2'!J35</f>
        <v>0</v>
      </c>
      <c r="F42" s="23">
        <f>'15.3'!G35</f>
        <v>0</v>
      </c>
      <c r="G42" s="23">
        <f>'15.4'!I32</f>
        <v>0</v>
      </c>
      <c r="H42" s="23">
        <f>'15.5'!K35</f>
        <v>0</v>
      </c>
    </row>
    <row r="43" spans="1:8" ht="15.95" customHeight="1" x14ac:dyDescent="0.25">
      <c r="A43" s="21" t="s">
        <v>25</v>
      </c>
      <c r="B43" s="22" t="str">
        <f t="shared" si="3"/>
        <v>30-48</v>
      </c>
      <c r="C43" s="30">
        <f t="shared" si="2"/>
        <v>2</v>
      </c>
      <c r="D43" s="23">
        <f>'15.1'!M35</f>
        <v>1</v>
      </c>
      <c r="E43" s="23">
        <f>'15.2'!J36</f>
        <v>0</v>
      </c>
      <c r="F43" s="23">
        <f>'15.3'!G36</f>
        <v>0</v>
      </c>
      <c r="G43" s="23">
        <f>'15.4'!I33</f>
        <v>1</v>
      </c>
      <c r="H43" s="23">
        <f>'15.5'!K36</f>
        <v>0</v>
      </c>
    </row>
    <row r="44" spans="1:8" ht="15.95" customHeight="1" x14ac:dyDescent="0.25">
      <c r="A44" s="21" t="s">
        <v>35</v>
      </c>
      <c r="B44" s="22" t="str">
        <f t="shared" si="3"/>
        <v>30-48</v>
      </c>
      <c r="C44" s="30">
        <f t="shared" si="2"/>
        <v>2</v>
      </c>
      <c r="D44" s="23">
        <f>'15.1'!M45</f>
        <v>2</v>
      </c>
      <c r="E44" s="23">
        <f>'15.2'!J46</f>
        <v>0</v>
      </c>
      <c r="F44" s="23">
        <f>'15.3'!G46</f>
        <v>0</v>
      </c>
      <c r="G44" s="23">
        <f>'15.4'!I43</f>
        <v>0</v>
      </c>
      <c r="H44" s="23">
        <f>'15.5'!K46</f>
        <v>0</v>
      </c>
    </row>
    <row r="45" spans="1:8" ht="15.95" customHeight="1" x14ac:dyDescent="0.25">
      <c r="A45" s="21" t="s">
        <v>48</v>
      </c>
      <c r="B45" s="22" t="str">
        <f t="shared" si="3"/>
        <v>30-48</v>
      </c>
      <c r="C45" s="30">
        <f t="shared" si="2"/>
        <v>2</v>
      </c>
      <c r="D45" s="23">
        <f>'15.1'!M59</f>
        <v>2</v>
      </c>
      <c r="E45" s="23">
        <f>'15.2'!J60</f>
        <v>0</v>
      </c>
      <c r="F45" s="23">
        <f>'15.3'!G60</f>
        <v>0</v>
      </c>
      <c r="G45" s="23">
        <f>'15.4'!I57</f>
        <v>0</v>
      </c>
      <c r="H45" s="23">
        <f>'15.5'!K60</f>
        <v>0</v>
      </c>
    </row>
    <row r="46" spans="1:8" ht="15.95" customHeight="1" x14ac:dyDescent="0.25">
      <c r="A46" s="21" t="s">
        <v>50</v>
      </c>
      <c r="B46" s="22" t="str">
        <f t="shared" si="3"/>
        <v>30-48</v>
      </c>
      <c r="C46" s="30">
        <f t="shared" si="2"/>
        <v>2</v>
      </c>
      <c r="D46" s="23">
        <f>'15.1'!M61</f>
        <v>0</v>
      </c>
      <c r="E46" s="23">
        <f>'15.2'!J62</f>
        <v>2</v>
      </c>
      <c r="F46" s="23">
        <f>'15.3'!G62</f>
        <v>0</v>
      </c>
      <c r="G46" s="23">
        <f>'15.4'!I59</f>
        <v>0</v>
      </c>
      <c r="H46" s="23">
        <f>'15.5'!K62</f>
        <v>0</v>
      </c>
    </row>
    <row r="47" spans="1:8" ht="15.95" customHeight="1" x14ac:dyDescent="0.25">
      <c r="A47" s="21" t="s">
        <v>51</v>
      </c>
      <c r="B47" s="22" t="str">
        <f t="shared" si="3"/>
        <v>30-48</v>
      </c>
      <c r="C47" s="30">
        <f t="shared" si="2"/>
        <v>2</v>
      </c>
      <c r="D47" s="23">
        <f>'15.1'!M62</f>
        <v>1</v>
      </c>
      <c r="E47" s="23">
        <f>'15.2'!J63</f>
        <v>0</v>
      </c>
      <c r="F47" s="23">
        <f>'15.3'!G63</f>
        <v>0</v>
      </c>
      <c r="G47" s="23">
        <f>'15.4'!I60</f>
        <v>1</v>
      </c>
      <c r="H47" s="23">
        <f>'15.5'!K63</f>
        <v>0</v>
      </c>
    </row>
    <row r="48" spans="1:8" ht="15.95" customHeight="1" x14ac:dyDescent="0.25">
      <c r="A48" s="21" t="s">
        <v>53</v>
      </c>
      <c r="B48" s="22" t="str">
        <f t="shared" si="3"/>
        <v>30-48</v>
      </c>
      <c r="C48" s="30">
        <f t="shared" si="2"/>
        <v>2</v>
      </c>
      <c r="D48" s="23">
        <f>'15.1'!M64</f>
        <v>2</v>
      </c>
      <c r="E48" s="23">
        <f>'15.2'!J65</f>
        <v>0</v>
      </c>
      <c r="F48" s="23">
        <f>'15.3'!G65</f>
        <v>0</v>
      </c>
      <c r="G48" s="23">
        <f>'15.4'!I62</f>
        <v>0</v>
      </c>
      <c r="H48" s="23">
        <f>'15.5'!K65</f>
        <v>0</v>
      </c>
    </row>
    <row r="49" spans="1:8" ht="15.95" customHeight="1" x14ac:dyDescent="0.25">
      <c r="A49" s="21" t="s">
        <v>54</v>
      </c>
      <c r="B49" s="22" t="str">
        <f t="shared" si="3"/>
        <v>30-48</v>
      </c>
      <c r="C49" s="30">
        <f t="shared" si="2"/>
        <v>2</v>
      </c>
      <c r="D49" s="23">
        <f>'15.1'!M65</f>
        <v>0</v>
      </c>
      <c r="E49" s="23">
        <f>'15.2'!J66</f>
        <v>0</v>
      </c>
      <c r="F49" s="23">
        <f>'15.3'!G66</f>
        <v>2</v>
      </c>
      <c r="G49" s="23">
        <f>'15.4'!I63</f>
        <v>0</v>
      </c>
      <c r="H49" s="23">
        <f>'15.5'!K66</f>
        <v>0</v>
      </c>
    </row>
    <row r="50" spans="1:8" ht="15.95" customHeight="1" x14ac:dyDescent="0.25">
      <c r="A50" s="21" t="s">
        <v>61</v>
      </c>
      <c r="B50" s="22" t="str">
        <f t="shared" si="3"/>
        <v>30-48</v>
      </c>
      <c r="C50" s="30">
        <f t="shared" si="2"/>
        <v>2</v>
      </c>
      <c r="D50" s="23">
        <f>'15.1'!M72</f>
        <v>2</v>
      </c>
      <c r="E50" s="23">
        <f>'15.2'!J73</f>
        <v>0</v>
      </c>
      <c r="F50" s="23">
        <f>'15.3'!G73</f>
        <v>0</v>
      </c>
      <c r="G50" s="23">
        <f>'15.4'!I70</f>
        <v>0</v>
      </c>
      <c r="H50" s="23">
        <f>'15.5'!K73</f>
        <v>0</v>
      </c>
    </row>
    <row r="51" spans="1:8" ht="15.95" customHeight="1" x14ac:dyDescent="0.25">
      <c r="A51" s="21" t="s">
        <v>77</v>
      </c>
      <c r="B51" s="22" t="str">
        <f t="shared" si="3"/>
        <v>30-48</v>
      </c>
      <c r="C51" s="30">
        <f t="shared" si="2"/>
        <v>2</v>
      </c>
      <c r="D51" s="23">
        <f>'15.1'!M88</f>
        <v>2</v>
      </c>
      <c r="E51" s="23">
        <f>'15.2'!J89</f>
        <v>0</v>
      </c>
      <c r="F51" s="23">
        <f>'15.3'!G89</f>
        <v>0</v>
      </c>
      <c r="G51" s="23">
        <f>'15.4'!I86</f>
        <v>0</v>
      </c>
      <c r="H51" s="23">
        <f>'15.5'!K89</f>
        <v>0</v>
      </c>
    </row>
    <row r="52" spans="1:8" ht="15.95" customHeight="1" x14ac:dyDescent="0.25">
      <c r="A52" s="21" t="s">
        <v>87</v>
      </c>
      <c r="B52" s="22" t="str">
        <f t="shared" si="3"/>
        <v>30-48</v>
      </c>
      <c r="C52" s="30">
        <f t="shared" si="2"/>
        <v>2</v>
      </c>
      <c r="D52" s="23">
        <f>'15.1'!M98</f>
        <v>0</v>
      </c>
      <c r="E52" s="23">
        <f>'15.2'!J99</f>
        <v>0</v>
      </c>
      <c r="F52" s="23">
        <f>'15.3'!G99</f>
        <v>2</v>
      </c>
      <c r="G52" s="23">
        <f>'15.4'!I96</f>
        <v>0</v>
      </c>
      <c r="H52" s="23">
        <f>'15.5'!K99</f>
        <v>0</v>
      </c>
    </row>
    <row r="53" spans="1:8" ht="15.95" customHeight="1" x14ac:dyDescent="0.25">
      <c r="A53" s="21" t="s">
        <v>88</v>
      </c>
      <c r="B53" s="22" t="str">
        <f t="shared" si="3"/>
        <v>30-48</v>
      </c>
      <c r="C53" s="30">
        <f t="shared" si="2"/>
        <v>2</v>
      </c>
      <c r="D53" s="23">
        <f>'15.1'!M99</f>
        <v>2</v>
      </c>
      <c r="E53" s="23">
        <f>'15.2'!J100</f>
        <v>0</v>
      </c>
      <c r="F53" s="23">
        <f>'15.3'!G100</f>
        <v>0</v>
      </c>
      <c r="G53" s="23">
        <f>'15.4'!I97</f>
        <v>0</v>
      </c>
      <c r="H53" s="23">
        <f>'15.5'!K100</f>
        <v>0</v>
      </c>
    </row>
    <row r="54" spans="1:8" s="8" customFormat="1" ht="15.95" customHeight="1" x14ac:dyDescent="0.25">
      <c r="A54" s="21" t="s">
        <v>103</v>
      </c>
      <c r="B54" s="22" t="str">
        <f t="shared" si="3"/>
        <v>30-48</v>
      </c>
      <c r="C54" s="30">
        <f t="shared" si="2"/>
        <v>2</v>
      </c>
      <c r="D54" s="23">
        <f>'15.1'!M102</f>
        <v>0</v>
      </c>
      <c r="E54" s="23">
        <f>'15.2'!J103</f>
        <v>0</v>
      </c>
      <c r="F54" s="23">
        <f>'15.3'!G103</f>
        <v>0</v>
      </c>
      <c r="G54" s="23">
        <f>'15.4'!I100</f>
        <v>1</v>
      </c>
      <c r="H54" s="23">
        <f>'15.5'!K103</f>
        <v>1</v>
      </c>
    </row>
    <row r="55" spans="1:8" ht="15.95" customHeight="1" x14ac:dyDescent="0.25">
      <c r="A55" s="21" t="s">
        <v>6</v>
      </c>
      <c r="B55" s="22" t="str">
        <f t="shared" si="3"/>
        <v>49-51</v>
      </c>
      <c r="C55" s="30">
        <f t="shared" si="2"/>
        <v>1.5</v>
      </c>
      <c r="D55" s="23">
        <f>'15.1'!M16</f>
        <v>0.5</v>
      </c>
      <c r="E55" s="23">
        <f>'15.2'!J17</f>
        <v>0</v>
      </c>
      <c r="F55" s="23">
        <f>'15.3'!G17</f>
        <v>0</v>
      </c>
      <c r="G55" s="23">
        <f>'15.4'!I14</f>
        <v>0</v>
      </c>
      <c r="H55" s="23">
        <f>'15.5'!K17</f>
        <v>1</v>
      </c>
    </row>
    <row r="56" spans="1:8" ht="15.95" customHeight="1" x14ac:dyDescent="0.25">
      <c r="A56" s="21" t="s">
        <v>71</v>
      </c>
      <c r="B56" s="22" t="str">
        <f t="shared" si="3"/>
        <v>49-51</v>
      </c>
      <c r="C56" s="30">
        <f t="shared" si="2"/>
        <v>1.5</v>
      </c>
      <c r="D56" s="23">
        <f>'15.1'!M82</f>
        <v>0.5</v>
      </c>
      <c r="E56" s="23">
        <f>'15.2'!J83</f>
        <v>0</v>
      </c>
      <c r="F56" s="23">
        <f>'15.3'!G83</f>
        <v>0</v>
      </c>
      <c r="G56" s="23">
        <f>'15.4'!I80</f>
        <v>0</v>
      </c>
      <c r="H56" s="23">
        <f>'15.5'!K83</f>
        <v>1</v>
      </c>
    </row>
    <row r="57" spans="1:8" ht="15.95" customHeight="1" x14ac:dyDescent="0.25">
      <c r="A57" s="21" t="s">
        <v>81</v>
      </c>
      <c r="B57" s="22" t="str">
        <f t="shared" si="3"/>
        <v>49-51</v>
      </c>
      <c r="C57" s="30">
        <f t="shared" si="2"/>
        <v>1.5</v>
      </c>
      <c r="D57" s="23">
        <f>'15.1'!M92</f>
        <v>0.5</v>
      </c>
      <c r="E57" s="23">
        <f>'15.2'!J93</f>
        <v>0</v>
      </c>
      <c r="F57" s="23">
        <f>'15.3'!G93</f>
        <v>0</v>
      </c>
      <c r="G57" s="23">
        <f>'15.4'!I90</f>
        <v>0</v>
      </c>
      <c r="H57" s="23">
        <f>'15.5'!K93</f>
        <v>1</v>
      </c>
    </row>
    <row r="58" spans="1:8" ht="15.95" customHeight="1" x14ac:dyDescent="0.25">
      <c r="A58" s="21" t="s">
        <v>2</v>
      </c>
      <c r="B58" s="22" t="str">
        <f t="shared" si="3"/>
        <v>52-65</v>
      </c>
      <c r="C58" s="30">
        <f t="shared" si="2"/>
        <v>1</v>
      </c>
      <c r="D58" s="23">
        <f>'15.1'!M12</f>
        <v>1</v>
      </c>
      <c r="E58" s="23">
        <f>'15.2'!J13</f>
        <v>0</v>
      </c>
      <c r="F58" s="23">
        <f>'15.3'!G13</f>
        <v>0</v>
      </c>
      <c r="G58" s="23">
        <f>'15.4'!I10</f>
        <v>0</v>
      </c>
      <c r="H58" s="23">
        <f>'15.5'!K13</f>
        <v>0</v>
      </c>
    </row>
    <row r="59" spans="1:8" ht="15.95" customHeight="1" x14ac:dyDescent="0.25">
      <c r="A59" s="21" t="s">
        <v>4</v>
      </c>
      <c r="B59" s="22" t="str">
        <f t="shared" si="3"/>
        <v>52-65</v>
      </c>
      <c r="C59" s="30">
        <f t="shared" si="2"/>
        <v>1</v>
      </c>
      <c r="D59" s="23">
        <f>'15.1'!M14</f>
        <v>1</v>
      </c>
      <c r="E59" s="23">
        <f>'15.2'!J15</f>
        <v>0</v>
      </c>
      <c r="F59" s="23">
        <f>'15.3'!G15</f>
        <v>0</v>
      </c>
      <c r="G59" s="23">
        <f>'15.4'!I12</f>
        <v>0</v>
      </c>
      <c r="H59" s="23">
        <f>'15.5'!K15</f>
        <v>0</v>
      </c>
    </row>
    <row r="60" spans="1:8" ht="15.95" customHeight="1" x14ac:dyDescent="0.25">
      <c r="A60" s="21" t="s">
        <v>11</v>
      </c>
      <c r="B60" s="22" t="str">
        <f t="shared" si="3"/>
        <v>52-65</v>
      </c>
      <c r="C60" s="30">
        <f t="shared" si="2"/>
        <v>1</v>
      </c>
      <c r="D60" s="23">
        <f>'15.1'!M21</f>
        <v>1</v>
      </c>
      <c r="E60" s="23">
        <f>'15.2'!J22</f>
        <v>0</v>
      </c>
      <c r="F60" s="23">
        <f>'15.3'!G22</f>
        <v>0</v>
      </c>
      <c r="G60" s="23">
        <f>'15.4'!I19</f>
        <v>0</v>
      </c>
      <c r="H60" s="23">
        <f>'15.5'!K22</f>
        <v>0</v>
      </c>
    </row>
    <row r="61" spans="1:8" ht="15.95" customHeight="1" x14ac:dyDescent="0.25">
      <c r="A61" s="21" t="s">
        <v>33</v>
      </c>
      <c r="B61" s="22" t="str">
        <f t="shared" si="3"/>
        <v>52-65</v>
      </c>
      <c r="C61" s="30">
        <f t="shared" si="2"/>
        <v>1</v>
      </c>
      <c r="D61" s="23">
        <f>'15.1'!M43</f>
        <v>0</v>
      </c>
      <c r="E61" s="23">
        <f>'15.2'!J44</f>
        <v>0</v>
      </c>
      <c r="F61" s="23">
        <f>'15.3'!G44</f>
        <v>0</v>
      </c>
      <c r="G61" s="23">
        <f>'15.4'!I41</f>
        <v>0</v>
      </c>
      <c r="H61" s="23">
        <f>'15.5'!K44</f>
        <v>1</v>
      </c>
    </row>
    <row r="62" spans="1:8" ht="15.95" customHeight="1" x14ac:dyDescent="0.25">
      <c r="A62" s="21" t="s">
        <v>37</v>
      </c>
      <c r="B62" s="22" t="str">
        <f t="shared" si="3"/>
        <v>52-65</v>
      </c>
      <c r="C62" s="30">
        <f t="shared" si="2"/>
        <v>1</v>
      </c>
      <c r="D62" s="23">
        <f>'15.1'!M47</f>
        <v>1</v>
      </c>
      <c r="E62" s="23">
        <f>'15.2'!J48</f>
        <v>0</v>
      </c>
      <c r="F62" s="23">
        <f>'15.3'!G48</f>
        <v>0</v>
      </c>
      <c r="G62" s="23">
        <f>'15.4'!I45</f>
        <v>0</v>
      </c>
      <c r="H62" s="23">
        <f>'15.5'!K48</f>
        <v>0</v>
      </c>
    </row>
    <row r="63" spans="1:8" ht="15.95" customHeight="1" x14ac:dyDescent="0.25">
      <c r="A63" s="21" t="s">
        <v>40</v>
      </c>
      <c r="B63" s="22" t="str">
        <f t="shared" si="3"/>
        <v>52-65</v>
      </c>
      <c r="C63" s="30">
        <f t="shared" si="2"/>
        <v>1</v>
      </c>
      <c r="D63" s="23">
        <f>'15.1'!M50</f>
        <v>0</v>
      </c>
      <c r="E63" s="23">
        <f>'15.2'!J51</f>
        <v>0</v>
      </c>
      <c r="F63" s="23">
        <f>'15.3'!G51</f>
        <v>0</v>
      </c>
      <c r="G63" s="23">
        <f>'15.4'!I48</f>
        <v>1</v>
      </c>
      <c r="H63" s="23">
        <f>'15.5'!K51</f>
        <v>0</v>
      </c>
    </row>
    <row r="64" spans="1:8" ht="15.95" customHeight="1" x14ac:dyDescent="0.25">
      <c r="A64" s="21" t="s">
        <v>62</v>
      </c>
      <c r="B64" s="22" t="str">
        <f t="shared" si="3"/>
        <v>52-65</v>
      </c>
      <c r="C64" s="30">
        <f t="shared" si="2"/>
        <v>1</v>
      </c>
      <c r="D64" s="23">
        <f>'15.1'!M73</f>
        <v>0</v>
      </c>
      <c r="E64" s="23">
        <f>'15.2'!J74</f>
        <v>0</v>
      </c>
      <c r="F64" s="23">
        <f>'15.3'!G74</f>
        <v>0</v>
      </c>
      <c r="G64" s="23">
        <f>'15.4'!I71</f>
        <v>0</v>
      </c>
      <c r="H64" s="23">
        <f>'15.5'!K74</f>
        <v>1</v>
      </c>
    </row>
    <row r="65" spans="1:8" ht="15.95" customHeight="1" x14ac:dyDescent="0.25">
      <c r="A65" s="21" t="s">
        <v>65</v>
      </c>
      <c r="B65" s="22" t="str">
        <f t="shared" si="3"/>
        <v>52-65</v>
      </c>
      <c r="C65" s="30">
        <f t="shared" si="2"/>
        <v>1</v>
      </c>
      <c r="D65" s="23">
        <f>'15.1'!M76</f>
        <v>0</v>
      </c>
      <c r="E65" s="23">
        <f>'15.2'!J77</f>
        <v>0</v>
      </c>
      <c r="F65" s="23">
        <f>'15.3'!G77</f>
        <v>0</v>
      </c>
      <c r="G65" s="23">
        <f>'15.4'!I74</f>
        <v>0</v>
      </c>
      <c r="H65" s="23">
        <f>'15.5'!K77</f>
        <v>1</v>
      </c>
    </row>
    <row r="66" spans="1:8" ht="15.95" customHeight="1" x14ac:dyDescent="0.25">
      <c r="A66" s="21" t="s">
        <v>76</v>
      </c>
      <c r="B66" s="22" t="str">
        <f t="shared" si="3"/>
        <v>52-65</v>
      </c>
      <c r="C66" s="30">
        <f t="shared" si="2"/>
        <v>1</v>
      </c>
      <c r="D66" s="23">
        <f>'15.1'!M87</f>
        <v>1</v>
      </c>
      <c r="E66" s="23">
        <f>'15.2'!J88</f>
        <v>0</v>
      </c>
      <c r="F66" s="23">
        <f>'15.3'!G88</f>
        <v>0</v>
      </c>
      <c r="G66" s="23">
        <f>'15.4'!I85</f>
        <v>0</v>
      </c>
      <c r="H66" s="23">
        <f>'15.5'!K88</f>
        <v>0</v>
      </c>
    </row>
    <row r="67" spans="1:8" ht="15.95" customHeight="1" x14ac:dyDescent="0.25">
      <c r="A67" s="21" t="s">
        <v>79</v>
      </c>
      <c r="B67" s="22" t="str">
        <f t="shared" si="3"/>
        <v>52-65</v>
      </c>
      <c r="C67" s="30">
        <f t="shared" si="2"/>
        <v>1</v>
      </c>
      <c r="D67" s="23">
        <f>'15.1'!M90</f>
        <v>0</v>
      </c>
      <c r="E67" s="23">
        <f>'15.2'!J91</f>
        <v>0</v>
      </c>
      <c r="F67" s="23">
        <f>'15.3'!G91</f>
        <v>0</v>
      </c>
      <c r="G67" s="23">
        <f>'15.4'!I88</f>
        <v>1</v>
      </c>
      <c r="H67" s="23">
        <f>'15.5'!K91</f>
        <v>0</v>
      </c>
    </row>
    <row r="68" spans="1:8" ht="15.95" customHeight="1" x14ac:dyDescent="0.25">
      <c r="A68" s="21" t="s">
        <v>82</v>
      </c>
      <c r="B68" s="22" t="str">
        <f t="shared" si="3"/>
        <v>52-65</v>
      </c>
      <c r="C68" s="30">
        <f t="shared" si="2"/>
        <v>1</v>
      </c>
      <c r="D68" s="23">
        <f>'15.1'!M93</f>
        <v>1</v>
      </c>
      <c r="E68" s="23">
        <f>'15.2'!J94</f>
        <v>0</v>
      </c>
      <c r="F68" s="23">
        <f>'15.3'!G94</f>
        <v>0</v>
      </c>
      <c r="G68" s="23">
        <f>'15.4'!I91</f>
        <v>0</v>
      </c>
      <c r="H68" s="23">
        <f>'15.5'!K94</f>
        <v>0</v>
      </c>
    </row>
    <row r="69" spans="1:8" ht="15.95" customHeight="1" x14ac:dyDescent="0.25">
      <c r="A69" s="21" t="s">
        <v>83</v>
      </c>
      <c r="B69" s="22" t="str">
        <f t="shared" si="3"/>
        <v>52-65</v>
      </c>
      <c r="C69" s="30">
        <f t="shared" ref="C69:C90" si="4">SUM(D69:H69)</f>
        <v>1</v>
      </c>
      <c r="D69" s="23">
        <f>'15.1'!M94</f>
        <v>0</v>
      </c>
      <c r="E69" s="23">
        <f>'15.2'!J95</f>
        <v>0</v>
      </c>
      <c r="F69" s="23">
        <f>'15.3'!G95</f>
        <v>1</v>
      </c>
      <c r="G69" s="23">
        <f>'15.4'!I92</f>
        <v>0</v>
      </c>
      <c r="H69" s="23">
        <f>'15.5'!K95</f>
        <v>0</v>
      </c>
    </row>
    <row r="70" spans="1:8" ht="15.95" customHeight="1" x14ac:dyDescent="0.25">
      <c r="A70" s="21" t="s">
        <v>84</v>
      </c>
      <c r="B70" s="22" t="str">
        <f t="shared" ref="B70:B90" si="5">RANK(C70,$C$7:$C$90)&amp;IF(COUNTIF($C$7:$C$90,C70)&gt;1,"-"&amp;RANK(C70,$C$7:$C$90)+COUNTIF($C$7:$C$90,C70)-1,"")</f>
        <v>52-65</v>
      </c>
      <c r="C70" s="30">
        <f t="shared" si="4"/>
        <v>1</v>
      </c>
      <c r="D70" s="23">
        <f>'15.1'!M95</f>
        <v>0</v>
      </c>
      <c r="E70" s="23">
        <f>'15.2'!J96</f>
        <v>0</v>
      </c>
      <c r="F70" s="23">
        <f>'15.3'!G96</f>
        <v>0</v>
      </c>
      <c r="G70" s="23">
        <f>'15.4'!I93</f>
        <v>0</v>
      </c>
      <c r="H70" s="23">
        <f>'15.5'!K96</f>
        <v>1</v>
      </c>
    </row>
    <row r="71" spans="1:8" ht="15.95" customHeight="1" x14ac:dyDescent="0.25">
      <c r="A71" s="21" t="s">
        <v>85</v>
      </c>
      <c r="B71" s="22" t="str">
        <f t="shared" si="5"/>
        <v>52-65</v>
      </c>
      <c r="C71" s="30">
        <f t="shared" si="4"/>
        <v>1</v>
      </c>
      <c r="D71" s="23">
        <f>'15.1'!M96</f>
        <v>0</v>
      </c>
      <c r="E71" s="23">
        <f>'15.2'!J97</f>
        <v>0</v>
      </c>
      <c r="F71" s="23">
        <f>'15.3'!G97</f>
        <v>0</v>
      </c>
      <c r="G71" s="23">
        <f>'15.4'!I94</f>
        <v>0</v>
      </c>
      <c r="H71" s="23">
        <f>'15.5'!K97</f>
        <v>1</v>
      </c>
    </row>
    <row r="72" spans="1:8" ht="15.95" customHeight="1" x14ac:dyDescent="0.25">
      <c r="A72" s="21" t="s">
        <v>49</v>
      </c>
      <c r="B72" s="22" t="str">
        <f t="shared" si="5"/>
        <v>66-68</v>
      </c>
      <c r="C72" s="30">
        <f t="shared" si="4"/>
        <v>0.5</v>
      </c>
      <c r="D72" s="23">
        <f>'15.1'!M60</f>
        <v>0</v>
      </c>
      <c r="E72" s="23">
        <f>'15.2'!J61</f>
        <v>0</v>
      </c>
      <c r="F72" s="23">
        <f>'15.3'!G61</f>
        <v>0</v>
      </c>
      <c r="G72" s="23">
        <f>'15.4'!I58</f>
        <v>0.5</v>
      </c>
      <c r="H72" s="23">
        <f>'15.5'!K61</f>
        <v>0</v>
      </c>
    </row>
    <row r="73" spans="1:8" ht="15.95" customHeight="1" x14ac:dyDescent="0.25">
      <c r="A73" s="21" t="s">
        <v>69</v>
      </c>
      <c r="B73" s="22" t="str">
        <f t="shared" si="5"/>
        <v>66-68</v>
      </c>
      <c r="C73" s="30">
        <f t="shared" si="4"/>
        <v>0.5</v>
      </c>
      <c r="D73" s="23">
        <f>'15.1'!M80</f>
        <v>0</v>
      </c>
      <c r="E73" s="23">
        <f>'15.2'!J81</f>
        <v>0</v>
      </c>
      <c r="F73" s="23">
        <f>'15.3'!G81</f>
        <v>0</v>
      </c>
      <c r="G73" s="23">
        <f>'15.4'!I78</f>
        <v>0</v>
      </c>
      <c r="H73" s="23">
        <f>'15.5'!K81</f>
        <v>0.5</v>
      </c>
    </row>
    <row r="74" spans="1:8" ht="15.95" customHeight="1" x14ac:dyDescent="0.25">
      <c r="A74" s="21" t="s">
        <v>70</v>
      </c>
      <c r="B74" s="22" t="str">
        <f t="shared" si="5"/>
        <v>66-68</v>
      </c>
      <c r="C74" s="30">
        <f t="shared" si="4"/>
        <v>0.5</v>
      </c>
      <c r="D74" s="23">
        <f>'15.1'!M81</f>
        <v>0</v>
      </c>
      <c r="E74" s="23">
        <f>'15.2'!J82</f>
        <v>0</v>
      </c>
      <c r="F74" s="23">
        <f>'15.3'!G82</f>
        <v>0</v>
      </c>
      <c r="G74" s="23">
        <f>'15.4'!I79</f>
        <v>0.5</v>
      </c>
      <c r="H74" s="23">
        <f>'15.5'!K82</f>
        <v>0</v>
      </c>
    </row>
    <row r="75" spans="1:8" ht="15.95" customHeight="1" x14ac:dyDescent="0.25">
      <c r="A75" s="21" t="s">
        <v>7</v>
      </c>
      <c r="B75" s="22" t="str">
        <f t="shared" si="5"/>
        <v>69-84</v>
      </c>
      <c r="C75" s="30">
        <f t="shared" si="4"/>
        <v>0</v>
      </c>
      <c r="D75" s="23">
        <f>'15.1'!M17</f>
        <v>0</v>
      </c>
      <c r="E75" s="23">
        <f>'15.2'!J18</f>
        <v>0</v>
      </c>
      <c r="F75" s="23">
        <f>'15.3'!G18</f>
        <v>0</v>
      </c>
      <c r="G75" s="23">
        <f>'15.4'!I15</f>
        <v>0</v>
      </c>
      <c r="H75" s="23">
        <f>'15.5'!K18</f>
        <v>0</v>
      </c>
    </row>
    <row r="76" spans="1:8" ht="15.95" customHeight="1" x14ac:dyDescent="0.25">
      <c r="A76" s="21" t="s">
        <v>15</v>
      </c>
      <c r="B76" s="22" t="str">
        <f t="shared" si="5"/>
        <v>69-84</v>
      </c>
      <c r="C76" s="30">
        <f t="shared" si="4"/>
        <v>0</v>
      </c>
      <c r="D76" s="23">
        <f>'15.1'!M25</f>
        <v>0</v>
      </c>
      <c r="E76" s="23">
        <f>'15.2'!J26</f>
        <v>0</v>
      </c>
      <c r="F76" s="23">
        <f>'15.3'!G26</f>
        <v>0</v>
      </c>
      <c r="G76" s="23">
        <f>'15.4'!I23</f>
        <v>0</v>
      </c>
      <c r="H76" s="23">
        <f>'15.5'!K26</f>
        <v>0</v>
      </c>
    </row>
    <row r="77" spans="1:8" ht="15.95" customHeight="1" x14ac:dyDescent="0.25">
      <c r="A77" s="21" t="s">
        <v>17</v>
      </c>
      <c r="B77" s="22" t="str">
        <f t="shared" si="5"/>
        <v>69-84</v>
      </c>
      <c r="C77" s="30">
        <f t="shared" si="4"/>
        <v>0</v>
      </c>
      <c r="D77" s="23">
        <f>'15.1'!M27</f>
        <v>0</v>
      </c>
      <c r="E77" s="23">
        <f>'15.2'!J28</f>
        <v>0</v>
      </c>
      <c r="F77" s="23">
        <f>'15.3'!G28</f>
        <v>0</v>
      </c>
      <c r="G77" s="23">
        <f>'15.4'!I25</f>
        <v>0</v>
      </c>
      <c r="H77" s="23">
        <f>'15.5'!K28</f>
        <v>0</v>
      </c>
    </row>
    <row r="78" spans="1:8" ht="15.95" customHeight="1" x14ac:dyDescent="0.25">
      <c r="A78" s="21" t="s">
        <v>28</v>
      </c>
      <c r="B78" s="22" t="str">
        <f t="shared" si="5"/>
        <v>69-84</v>
      </c>
      <c r="C78" s="30">
        <f t="shared" si="4"/>
        <v>0</v>
      </c>
      <c r="D78" s="23">
        <f>'15.1'!M38</f>
        <v>0</v>
      </c>
      <c r="E78" s="23">
        <f>'15.2'!J39</f>
        <v>0</v>
      </c>
      <c r="F78" s="23">
        <f>'15.3'!G39</f>
        <v>0</v>
      </c>
      <c r="G78" s="23">
        <f>'15.4'!I36</f>
        <v>0</v>
      </c>
      <c r="H78" s="23">
        <f>'15.5'!K39</f>
        <v>0</v>
      </c>
    </row>
    <row r="79" spans="1:8" ht="15.95" customHeight="1" x14ac:dyDescent="0.25">
      <c r="A79" s="21" t="s">
        <v>39</v>
      </c>
      <c r="B79" s="22" t="str">
        <f t="shared" si="5"/>
        <v>69-84</v>
      </c>
      <c r="C79" s="30">
        <f t="shared" si="4"/>
        <v>0</v>
      </c>
      <c r="D79" s="23">
        <f>'15.1'!M49</f>
        <v>0</v>
      </c>
      <c r="E79" s="23">
        <f>'15.2'!J50</f>
        <v>0</v>
      </c>
      <c r="F79" s="23">
        <f>'15.3'!G50</f>
        <v>0</v>
      </c>
      <c r="G79" s="23">
        <f>'15.4'!I47</f>
        <v>0</v>
      </c>
      <c r="H79" s="23">
        <f>'15.5'!K50</f>
        <v>0</v>
      </c>
    </row>
    <row r="80" spans="1:8" ht="15.95" customHeight="1" x14ac:dyDescent="0.25">
      <c r="A80" s="21" t="s">
        <v>42</v>
      </c>
      <c r="B80" s="22" t="str">
        <f t="shared" si="5"/>
        <v>69-84</v>
      </c>
      <c r="C80" s="30">
        <f t="shared" si="4"/>
        <v>0</v>
      </c>
      <c r="D80" s="23">
        <f>'15.1'!M52</f>
        <v>0</v>
      </c>
      <c r="E80" s="23">
        <f>'15.2'!J53</f>
        <v>0</v>
      </c>
      <c r="F80" s="23">
        <f>'15.3'!G53</f>
        <v>0</v>
      </c>
      <c r="G80" s="23">
        <f>'15.4'!I50</f>
        <v>0</v>
      </c>
      <c r="H80" s="23">
        <f>'15.5'!K53</f>
        <v>0</v>
      </c>
    </row>
    <row r="81" spans="1:8" ht="15.95" customHeight="1" x14ac:dyDescent="0.25">
      <c r="A81" s="21" t="s">
        <v>92</v>
      </c>
      <c r="B81" s="22" t="str">
        <f t="shared" si="5"/>
        <v>69-84</v>
      </c>
      <c r="C81" s="30">
        <f t="shared" si="4"/>
        <v>0</v>
      </c>
      <c r="D81" s="23">
        <f>'15.1'!M53</f>
        <v>0</v>
      </c>
      <c r="E81" s="23">
        <f>'15.2'!J54</f>
        <v>0</v>
      </c>
      <c r="F81" s="23">
        <f>'15.3'!G54</f>
        <v>0</v>
      </c>
      <c r="G81" s="23">
        <f>'15.4'!I51</f>
        <v>0</v>
      </c>
      <c r="H81" s="23">
        <f>'15.5'!K54</f>
        <v>0</v>
      </c>
    </row>
    <row r="82" spans="1:8" ht="15.95" customHeight="1" x14ac:dyDescent="0.25">
      <c r="A82" s="21" t="s">
        <v>43</v>
      </c>
      <c r="B82" s="22" t="str">
        <f t="shared" si="5"/>
        <v>69-84</v>
      </c>
      <c r="C82" s="30">
        <f t="shared" si="4"/>
        <v>0</v>
      </c>
      <c r="D82" s="23">
        <f>'15.1'!M54</f>
        <v>0</v>
      </c>
      <c r="E82" s="23">
        <f>'15.2'!J55</f>
        <v>0</v>
      </c>
      <c r="F82" s="23">
        <f>'15.3'!G55</f>
        <v>0</v>
      </c>
      <c r="G82" s="23">
        <f>'15.4'!I52</f>
        <v>0</v>
      </c>
      <c r="H82" s="23">
        <f>'15.5'!K55</f>
        <v>0</v>
      </c>
    </row>
    <row r="83" spans="1:8" ht="15.95" customHeight="1" x14ac:dyDescent="0.25">
      <c r="A83" s="21" t="s">
        <v>47</v>
      </c>
      <c r="B83" s="22" t="str">
        <f t="shared" si="5"/>
        <v>69-84</v>
      </c>
      <c r="C83" s="30">
        <f t="shared" si="4"/>
        <v>0</v>
      </c>
      <c r="D83" s="23">
        <f>'15.1'!M58</f>
        <v>0</v>
      </c>
      <c r="E83" s="23">
        <f>'15.2'!J59</f>
        <v>0</v>
      </c>
      <c r="F83" s="23">
        <f>'15.3'!G59</f>
        <v>0</v>
      </c>
      <c r="G83" s="23">
        <f>'15.4'!I56</f>
        <v>0</v>
      </c>
      <c r="H83" s="23">
        <f>'15.5'!K59</f>
        <v>0</v>
      </c>
    </row>
    <row r="84" spans="1:8" ht="15.95" customHeight="1" x14ac:dyDescent="0.25">
      <c r="A84" s="21" t="s">
        <v>57</v>
      </c>
      <c r="B84" s="22" t="str">
        <f t="shared" si="5"/>
        <v>69-84</v>
      </c>
      <c r="C84" s="30">
        <f t="shared" si="4"/>
        <v>0</v>
      </c>
      <c r="D84" s="23">
        <f>'15.1'!M68</f>
        <v>0</v>
      </c>
      <c r="E84" s="23">
        <f>'15.2'!J69</f>
        <v>0</v>
      </c>
      <c r="F84" s="23">
        <f>'15.3'!G69</f>
        <v>0</v>
      </c>
      <c r="G84" s="23">
        <f>'15.4'!I66</f>
        <v>0</v>
      </c>
      <c r="H84" s="23">
        <f>'15.5'!K69</f>
        <v>0</v>
      </c>
    </row>
    <row r="85" spans="1:8" ht="15.95" customHeight="1" x14ac:dyDescent="0.25">
      <c r="A85" s="21" t="s">
        <v>63</v>
      </c>
      <c r="B85" s="22" t="str">
        <f t="shared" si="5"/>
        <v>69-84</v>
      </c>
      <c r="C85" s="30">
        <f t="shared" si="4"/>
        <v>0</v>
      </c>
      <c r="D85" s="23">
        <f>'15.1'!M74</f>
        <v>0</v>
      </c>
      <c r="E85" s="23">
        <f>'15.2'!J75</f>
        <v>0</v>
      </c>
      <c r="F85" s="23">
        <f>'15.3'!G75</f>
        <v>0</v>
      </c>
      <c r="G85" s="23">
        <f>'15.4'!I72</f>
        <v>0</v>
      </c>
      <c r="H85" s="23">
        <f>'15.5'!K75</f>
        <v>0</v>
      </c>
    </row>
    <row r="86" spans="1:8" ht="15.95" customHeight="1" x14ac:dyDescent="0.25">
      <c r="A86" s="21" t="s">
        <v>66</v>
      </c>
      <c r="B86" s="22" t="str">
        <f t="shared" si="5"/>
        <v>69-84</v>
      </c>
      <c r="C86" s="30">
        <f t="shared" si="4"/>
        <v>0</v>
      </c>
      <c r="D86" s="23">
        <f>'15.1'!M77</f>
        <v>0</v>
      </c>
      <c r="E86" s="23">
        <f>'15.2'!J78</f>
        <v>0</v>
      </c>
      <c r="F86" s="23">
        <f>'15.3'!G78</f>
        <v>0</v>
      </c>
      <c r="G86" s="23">
        <f>'15.4'!I75</f>
        <v>0</v>
      </c>
      <c r="H86" s="23">
        <f>'15.5'!K78</f>
        <v>0</v>
      </c>
    </row>
    <row r="87" spans="1:8" ht="15.95" customHeight="1" x14ac:dyDescent="0.25">
      <c r="A87" s="21" t="s">
        <v>73</v>
      </c>
      <c r="B87" s="22" t="str">
        <f t="shared" si="5"/>
        <v>69-84</v>
      </c>
      <c r="C87" s="30">
        <f t="shared" si="4"/>
        <v>0</v>
      </c>
      <c r="D87" s="23">
        <f>'15.1'!M84</f>
        <v>0</v>
      </c>
      <c r="E87" s="23">
        <f>'15.2'!J85</f>
        <v>0</v>
      </c>
      <c r="F87" s="23">
        <f>'15.3'!G85</f>
        <v>0</v>
      </c>
      <c r="G87" s="23">
        <f>'15.4'!I82</f>
        <v>0</v>
      </c>
      <c r="H87" s="23">
        <f>'15.5'!K85</f>
        <v>0</v>
      </c>
    </row>
    <row r="88" spans="1:8" ht="15.95" customHeight="1" x14ac:dyDescent="0.25">
      <c r="A88" s="21" t="s">
        <v>86</v>
      </c>
      <c r="B88" s="22" t="str">
        <f t="shared" si="5"/>
        <v>69-84</v>
      </c>
      <c r="C88" s="30">
        <f t="shared" si="4"/>
        <v>0</v>
      </c>
      <c r="D88" s="23">
        <f>'15.1'!M97</f>
        <v>0</v>
      </c>
      <c r="E88" s="23">
        <f>'15.2'!J98</f>
        <v>0</v>
      </c>
      <c r="F88" s="23">
        <f>'15.3'!G98</f>
        <v>0</v>
      </c>
      <c r="G88" s="23">
        <f>'15.4'!I95</f>
        <v>0</v>
      </c>
      <c r="H88" s="23">
        <f>'15.5'!K98</f>
        <v>0</v>
      </c>
    </row>
    <row r="89" spans="1:8" ht="15.95" customHeight="1" x14ac:dyDescent="0.25">
      <c r="A89" s="21" t="s">
        <v>89</v>
      </c>
      <c r="B89" s="22" t="str">
        <f t="shared" si="5"/>
        <v>69-84</v>
      </c>
      <c r="C89" s="30">
        <f t="shared" si="4"/>
        <v>0</v>
      </c>
      <c r="D89" s="23">
        <f>'15.1'!M100</f>
        <v>0</v>
      </c>
      <c r="E89" s="23">
        <f>'15.2'!J101</f>
        <v>0</v>
      </c>
      <c r="F89" s="23">
        <f>'15.3'!G101</f>
        <v>0</v>
      </c>
      <c r="G89" s="23">
        <f>'15.4'!I98</f>
        <v>0</v>
      </c>
      <c r="H89" s="23">
        <f>'15.5'!K101</f>
        <v>0</v>
      </c>
    </row>
    <row r="90" spans="1:8" ht="15.95" customHeight="1" x14ac:dyDescent="0.25">
      <c r="A90" s="21" t="s">
        <v>104</v>
      </c>
      <c r="B90" s="22" t="str">
        <f t="shared" si="5"/>
        <v>69-84</v>
      </c>
      <c r="C90" s="30">
        <f t="shared" si="4"/>
        <v>0</v>
      </c>
      <c r="D90" s="23">
        <f>'15.1'!M103</f>
        <v>0</v>
      </c>
      <c r="E90" s="23">
        <f>'15.2'!J104</f>
        <v>0</v>
      </c>
      <c r="F90" s="23">
        <f>'15.3'!G104</f>
        <v>0</v>
      </c>
      <c r="G90" s="23">
        <f>'15.4'!I101</f>
        <v>0</v>
      </c>
      <c r="H90" s="23">
        <f>'15.5'!K104</f>
        <v>0</v>
      </c>
    </row>
    <row r="92" spans="1:8" x14ac:dyDescent="0.25">
      <c r="C92" s="100"/>
    </row>
  </sheetData>
  <sortState ref="A4:H98">
    <sortCondition descending="1" ref="C4:C98"/>
  </sortState>
  <mergeCells count="1">
    <mergeCell ref="A1:H1"/>
  </mergeCells>
  <pageMargins left="0.47244094488188981" right="0.47244094488188981" top="0.6692913385826772" bottom="0.6692913385826772" header="0.43307086614173229" footer="0.43307086614173229"/>
  <pageSetup paperSize="9" scale="58" fitToHeight="3" orientation="landscape" r:id="rId1"/>
  <headerFooter scaleWithDoc="0">
    <oddFooter>&amp;C&amp;"Times New Roman,обычный"&amp;8&amp;P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zoomScaleNormal="100" zoomScalePageLayoutView="80" workbookViewId="0">
      <pane ySplit="5" topLeftCell="A6" activePane="bottomLeft" state="frozen"/>
      <selection pane="bottomLeft" activeCell="E11" sqref="E11"/>
    </sheetView>
  </sheetViews>
  <sheetFormatPr defaultRowHeight="15" x14ac:dyDescent="0.25"/>
  <cols>
    <col min="1" max="1" width="33.42578125" customWidth="1"/>
    <col min="2" max="4" width="12.7109375" customWidth="1"/>
    <col min="5" max="5" width="19.7109375" customWidth="1"/>
    <col min="6" max="6" width="17.7109375" customWidth="1"/>
    <col min="7" max="7" width="20.7109375" customWidth="1"/>
    <col min="8" max="8" width="15.7109375" customWidth="1"/>
    <col min="9" max="9" width="18.7109375" customWidth="1"/>
  </cols>
  <sheetData>
    <row r="1" spans="1:9" ht="23.25" customHeight="1" x14ac:dyDescent="0.25">
      <c r="A1" s="111" t="s">
        <v>844</v>
      </c>
      <c r="B1" s="112"/>
      <c r="C1" s="112"/>
      <c r="D1" s="112"/>
      <c r="E1" s="112"/>
      <c r="F1" s="112"/>
      <c r="G1" s="112"/>
      <c r="H1" s="112"/>
      <c r="I1" s="112"/>
    </row>
    <row r="2" spans="1:9" s="35" customFormat="1" ht="15.95" customHeight="1" x14ac:dyDescent="0.25">
      <c r="A2" s="99" t="s">
        <v>532</v>
      </c>
      <c r="B2" s="57"/>
      <c r="C2" s="57"/>
      <c r="D2" s="57"/>
      <c r="E2" s="57"/>
      <c r="F2" s="57"/>
      <c r="G2" s="57"/>
      <c r="H2" s="57"/>
      <c r="I2" s="57"/>
    </row>
    <row r="3" spans="1:9" ht="142.5" customHeight="1" x14ac:dyDescent="0.25">
      <c r="A3" s="14" t="s">
        <v>843</v>
      </c>
      <c r="B3" s="15" t="s">
        <v>846</v>
      </c>
      <c r="C3" s="15" t="s">
        <v>93</v>
      </c>
      <c r="D3" s="15" t="s">
        <v>379</v>
      </c>
      <c r="E3" s="14" t="s">
        <v>380</v>
      </c>
      <c r="F3" s="14" t="s">
        <v>382</v>
      </c>
      <c r="G3" s="14" t="s">
        <v>376</v>
      </c>
      <c r="H3" s="14" t="s">
        <v>383</v>
      </c>
      <c r="I3" s="14" t="s">
        <v>384</v>
      </c>
    </row>
    <row r="4" spans="1:9" ht="15.95" customHeight="1" x14ac:dyDescent="0.25">
      <c r="A4" s="16" t="s">
        <v>90</v>
      </c>
      <c r="B4" s="17" t="s">
        <v>94</v>
      </c>
      <c r="C4" s="17" t="s">
        <v>94</v>
      </c>
      <c r="D4" s="17" t="s">
        <v>91</v>
      </c>
      <c r="E4" s="18" t="s">
        <v>91</v>
      </c>
      <c r="F4" s="18" t="s">
        <v>91</v>
      </c>
      <c r="G4" s="18" t="s">
        <v>91</v>
      </c>
      <c r="H4" s="18" t="s">
        <v>91</v>
      </c>
      <c r="I4" s="18" t="s">
        <v>91</v>
      </c>
    </row>
    <row r="5" spans="1:9" s="35" customFormat="1" ht="15.95" customHeight="1" x14ac:dyDescent="0.25">
      <c r="A5" s="16" t="s">
        <v>845</v>
      </c>
      <c r="B5" s="17"/>
      <c r="C5" s="17"/>
      <c r="D5" s="109">
        <f>SUM(E5:I5)</f>
        <v>8</v>
      </c>
      <c r="E5" s="110">
        <v>2</v>
      </c>
      <c r="F5" s="110">
        <v>2</v>
      </c>
      <c r="G5" s="110">
        <v>2</v>
      </c>
      <c r="H5" s="110">
        <v>1</v>
      </c>
      <c r="I5" s="110">
        <v>1</v>
      </c>
    </row>
    <row r="6" spans="1:9" ht="15.95" customHeight="1" x14ac:dyDescent="0.25">
      <c r="A6" s="19" t="s">
        <v>0</v>
      </c>
      <c r="B6" s="19"/>
      <c r="C6" s="19"/>
      <c r="D6" s="19"/>
      <c r="E6" s="20"/>
      <c r="F6" s="20"/>
      <c r="G6" s="20"/>
      <c r="H6" s="20"/>
      <c r="I6" s="20"/>
    </row>
    <row r="7" spans="1:9" ht="15.95" customHeight="1" x14ac:dyDescent="0.25">
      <c r="A7" s="21" t="s">
        <v>1</v>
      </c>
      <c r="B7" s="22" t="str">
        <f>VLOOKUP(A7,' Рейтинг (раздел 15)'!$A$3:$H$90,2,FALSE)</f>
        <v>30-48</v>
      </c>
      <c r="C7" s="22" t="str">
        <f>RANK(D7,$D$7:$D$24)&amp;IF(COUNTIF($D$7:$D$24,D7)&gt;1,"-"&amp;RANK(D7,$D$7:$D$24)+COUNTIF($D$7:$D$24,D7)-1,"")</f>
        <v>7-11</v>
      </c>
      <c r="D7" s="30">
        <f>SUM(E7:I7)</f>
        <v>2</v>
      </c>
      <c r="E7" s="23">
        <f>'15.1'!M11</f>
        <v>0</v>
      </c>
      <c r="F7" s="23">
        <f>'15.2'!J12</f>
        <v>0</v>
      </c>
      <c r="G7" s="23">
        <f>'15.3'!G12</f>
        <v>0</v>
      </c>
      <c r="H7" s="23">
        <f>'15.4'!I9</f>
        <v>1</v>
      </c>
      <c r="I7" s="23">
        <f>'15.5'!K12</f>
        <v>1</v>
      </c>
    </row>
    <row r="8" spans="1:9" ht="15.95" customHeight="1" x14ac:dyDescent="0.25">
      <c r="A8" s="21" t="s">
        <v>2</v>
      </c>
      <c r="B8" s="22" t="str">
        <f>VLOOKUP(A8,' Рейтинг (раздел 15)'!$A$3:$H$90,2,FALSE)</f>
        <v>52-65</v>
      </c>
      <c r="C8" s="22" t="str">
        <f t="shared" ref="C8:C24" si="0">RANK(D8,$D$7:$D$24)&amp;IF(COUNTIF($D$7:$D$24,D8)&gt;1,"-"&amp;RANK(D8,$D$7:$D$24)+COUNTIF($D$7:$D$24,D8)-1,"")</f>
        <v>13-15</v>
      </c>
      <c r="D8" s="30">
        <f t="shared" ref="D8:D71" si="1">SUM(E8:I8)</f>
        <v>1</v>
      </c>
      <c r="E8" s="23">
        <f>'15.1'!M12</f>
        <v>1</v>
      </c>
      <c r="F8" s="23">
        <f>'15.2'!J13</f>
        <v>0</v>
      </c>
      <c r="G8" s="23">
        <f>'15.3'!G13</f>
        <v>0</v>
      </c>
      <c r="H8" s="23">
        <f>'15.4'!I10</f>
        <v>0</v>
      </c>
      <c r="I8" s="23">
        <f>'15.5'!K13</f>
        <v>0</v>
      </c>
    </row>
    <row r="9" spans="1:9" ht="15.95" customHeight="1" x14ac:dyDescent="0.25">
      <c r="A9" s="21" t="s">
        <v>3</v>
      </c>
      <c r="B9" s="22" t="str">
        <f>VLOOKUP(A9,' Рейтинг (раздел 15)'!$A$3:$H$90,2,FALSE)</f>
        <v>17-27</v>
      </c>
      <c r="C9" s="22" t="str">
        <f t="shared" si="0"/>
        <v>3-5</v>
      </c>
      <c r="D9" s="30">
        <f t="shared" si="1"/>
        <v>3</v>
      </c>
      <c r="E9" s="23">
        <f>'15.1'!M13</f>
        <v>2</v>
      </c>
      <c r="F9" s="23">
        <f>'15.2'!J14</f>
        <v>0</v>
      </c>
      <c r="G9" s="23">
        <f>'15.3'!G14</f>
        <v>0</v>
      </c>
      <c r="H9" s="23">
        <f>'15.4'!I11</f>
        <v>0</v>
      </c>
      <c r="I9" s="23">
        <f>'15.5'!K14</f>
        <v>1</v>
      </c>
    </row>
    <row r="10" spans="1:9" ht="15.95" customHeight="1" x14ac:dyDescent="0.25">
      <c r="A10" s="21" t="s">
        <v>4</v>
      </c>
      <c r="B10" s="22" t="str">
        <f>VLOOKUP(A10,' Рейтинг (раздел 15)'!$A$3:$H$90,2,FALSE)</f>
        <v>52-65</v>
      </c>
      <c r="C10" s="22" t="str">
        <f t="shared" si="0"/>
        <v>13-15</v>
      </c>
      <c r="D10" s="30">
        <f t="shared" si="1"/>
        <v>1</v>
      </c>
      <c r="E10" s="23">
        <f>'15.1'!M14</f>
        <v>1</v>
      </c>
      <c r="F10" s="23">
        <f>'15.2'!J15</f>
        <v>0</v>
      </c>
      <c r="G10" s="23">
        <f>'15.3'!G15</f>
        <v>0</v>
      </c>
      <c r="H10" s="23">
        <f>'15.4'!I12</f>
        <v>0</v>
      </c>
      <c r="I10" s="23">
        <f>'15.5'!K15</f>
        <v>0</v>
      </c>
    </row>
    <row r="11" spans="1:9" ht="15.95" customHeight="1" x14ac:dyDescent="0.25">
      <c r="A11" s="21" t="s">
        <v>5</v>
      </c>
      <c r="B11" s="22" t="str">
        <f>VLOOKUP(A11,' Рейтинг (раздел 15)'!$A$3:$H$90,2,FALSE)</f>
        <v>30-48</v>
      </c>
      <c r="C11" s="22" t="str">
        <f t="shared" si="0"/>
        <v>7-11</v>
      </c>
      <c r="D11" s="30">
        <f t="shared" si="1"/>
        <v>2</v>
      </c>
      <c r="E11" s="23">
        <f>'15.1'!M15</f>
        <v>2</v>
      </c>
      <c r="F11" s="23">
        <f>'15.2'!J16</f>
        <v>0</v>
      </c>
      <c r="G11" s="23">
        <f>'15.3'!G16</f>
        <v>0</v>
      </c>
      <c r="H11" s="23">
        <f>'15.4'!I13</f>
        <v>0</v>
      </c>
      <c r="I11" s="23">
        <f>'15.5'!K16</f>
        <v>0</v>
      </c>
    </row>
    <row r="12" spans="1:9" ht="15.95" customHeight="1" x14ac:dyDescent="0.25">
      <c r="A12" s="21" t="s">
        <v>6</v>
      </c>
      <c r="B12" s="22" t="str">
        <f>VLOOKUP(A12,' Рейтинг (раздел 15)'!$A$3:$H$90,2,FALSE)</f>
        <v>49-51</v>
      </c>
      <c r="C12" s="22" t="str">
        <f t="shared" si="0"/>
        <v>12</v>
      </c>
      <c r="D12" s="30">
        <f t="shared" si="1"/>
        <v>1.5</v>
      </c>
      <c r="E12" s="23">
        <f>'15.1'!M16</f>
        <v>0.5</v>
      </c>
      <c r="F12" s="23">
        <f>'15.2'!J17</f>
        <v>0</v>
      </c>
      <c r="G12" s="23">
        <f>'15.3'!G17</f>
        <v>0</v>
      </c>
      <c r="H12" s="23">
        <f>'15.4'!I14</f>
        <v>0</v>
      </c>
      <c r="I12" s="23">
        <f>'15.5'!K17</f>
        <v>1</v>
      </c>
    </row>
    <row r="13" spans="1:9" ht="15.95" customHeight="1" x14ac:dyDescent="0.25">
      <c r="A13" s="21" t="s">
        <v>7</v>
      </c>
      <c r="B13" s="22" t="str">
        <f>VLOOKUP(A13,' Рейтинг (раздел 15)'!$A$3:$H$90,2,FALSE)</f>
        <v>69-84</v>
      </c>
      <c r="C13" s="22" t="str">
        <f t="shared" si="0"/>
        <v>16-18</v>
      </c>
      <c r="D13" s="30">
        <f t="shared" si="1"/>
        <v>0</v>
      </c>
      <c r="E13" s="23">
        <f>'15.1'!M17</f>
        <v>0</v>
      </c>
      <c r="F13" s="23">
        <f>'15.2'!J18</f>
        <v>0</v>
      </c>
      <c r="G13" s="23">
        <f>'15.3'!G18</f>
        <v>0</v>
      </c>
      <c r="H13" s="23">
        <f>'15.4'!I15</f>
        <v>0</v>
      </c>
      <c r="I13" s="23">
        <f>'15.5'!K18</f>
        <v>0</v>
      </c>
    </row>
    <row r="14" spans="1:9" s="8" customFormat="1" ht="15.95" customHeight="1" x14ac:dyDescent="0.25">
      <c r="A14" s="21" t="s">
        <v>8</v>
      </c>
      <c r="B14" s="22" t="str">
        <f>VLOOKUP(A14,' Рейтинг (раздел 15)'!$A$3:$H$90,2,FALSE)</f>
        <v>13</v>
      </c>
      <c r="C14" s="22" t="str">
        <f t="shared" si="0"/>
        <v>2</v>
      </c>
      <c r="D14" s="30">
        <f t="shared" si="1"/>
        <v>4.5</v>
      </c>
      <c r="E14" s="23">
        <f>'15.1'!M18</f>
        <v>2</v>
      </c>
      <c r="F14" s="23">
        <f>'15.2'!J19</f>
        <v>1</v>
      </c>
      <c r="G14" s="23">
        <f>'15.3'!G19</f>
        <v>0</v>
      </c>
      <c r="H14" s="23">
        <f>'15.4'!I16</f>
        <v>0.5</v>
      </c>
      <c r="I14" s="23">
        <f>'15.5'!K19</f>
        <v>1</v>
      </c>
    </row>
    <row r="15" spans="1:9" ht="15.95" customHeight="1" x14ac:dyDescent="0.25">
      <c r="A15" s="21" t="s">
        <v>9</v>
      </c>
      <c r="B15" s="22" t="str">
        <f>VLOOKUP(A15,' Рейтинг (раздел 15)'!$A$3:$H$90,2,FALSE)</f>
        <v>30-48</v>
      </c>
      <c r="C15" s="22" t="str">
        <f t="shared" si="0"/>
        <v>7-11</v>
      </c>
      <c r="D15" s="30">
        <f t="shared" si="1"/>
        <v>2</v>
      </c>
      <c r="E15" s="23">
        <f>'15.1'!M19</f>
        <v>2</v>
      </c>
      <c r="F15" s="23">
        <f>'15.2'!J20</f>
        <v>0</v>
      </c>
      <c r="G15" s="23">
        <f>'15.3'!G20</f>
        <v>0</v>
      </c>
      <c r="H15" s="23">
        <f>'15.4'!I17</f>
        <v>0</v>
      </c>
      <c r="I15" s="23">
        <f>'15.5'!K20</f>
        <v>0</v>
      </c>
    </row>
    <row r="16" spans="1:9" ht="15.95" customHeight="1" x14ac:dyDescent="0.25">
      <c r="A16" s="21" t="s">
        <v>10</v>
      </c>
      <c r="B16" s="22" t="str">
        <f>VLOOKUP(A16,' Рейтинг (раздел 15)'!$A$3:$H$90,2,FALSE)</f>
        <v>5-9</v>
      </c>
      <c r="C16" s="22" t="str">
        <f t="shared" si="0"/>
        <v>1</v>
      </c>
      <c r="D16" s="30">
        <f t="shared" si="1"/>
        <v>6</v>
      </c>
      <c r="E16" s="23">
        <f>'15.1'!M20</f>
        <v>2</v>
      </c>
      <c r="F16" s="23">
        <f>'15.2'!J21</f>
        <v>2</v>
      </c>
      <c r="G16" s="23">
        <f>'15.3'!G21</f>
        <v>0</v>
      </c>
      <c r="H16" s="23">
        <f>'15.4'!I18</f>
        <v>1</v>
      </c>
      <c r="I16" s="23">
        <f>'15.5'!K21</f>
        <v>1</v>
      </c>
    </row>
    <row r="17" spans="1:9" ht="15.95" customHeight="1" x14ac:dyDescent="0.25">
      <c r="A17" s="21" t="s">
        <v>11</v>
      </c>
      <c r="B17" s="22" t="str">
        <f>VLOOKUP(A17,' Рейтинг (раздел 15)'!$A$3:$H$90,2,FALSE)</f>
        <v>52-65</v>
      </c>
      <c r="C17" s="22" t="str">
        <f t="shared" si="0"/>
        <v>13-15</v>
      </c>
      <c r="D17" s="30">
        <f t="shared" si="1"/>
        <v>1</v>
      </c>
      <c r="E17" s="23">
        <f>'15.1'!M21</f>
        <v>1</v>
      </c>
      <c r="F17" s="23">
        <f>'15.2'!J22</f>
        <v>0</v>
      </c>
      <c r="G17" s="23">
        <f>'15.3'!G22</f>
        <v>0</v>
      </c>
      <c r="H17" s="23">
        <f>'15.4'!I19</f>
        <v>0</v>
      </c>
      <c r="I17" s="23">
        <f>'15.5'!K22</f>
        <v>0</v>
      </c>
    </row>
    <row r="18" spans="1:9" s="8" customFormat="1" ht="15.95" customHeight="1" x14ac:dyDescent="0.25">
      <c r="A18" s="21" t="s">
        <v>12</v>
      </c>
      <c r="B18" s="22" t="str">
        <f>VLOOKUP(A18,' Рейтинг (раздел 15)'!$A$3:$H$90,2,FALSE)</f>
        <v>30-48</v>
      </c>
      <c r="C18" s="22" t="str">
        <f t="shared" si="0"/>
        <v>7-11</v>
      </c>
      <c r="D18" s="30">
        <f t="shared" si="1"/>
        <v>2</v>
      </c>
      <c r="E18" s="23">
        <f>'15.1'!M22</f>
        <v>1</v>
      </c>
      <c r="F18" s="23">
        <f>'15.2'!J23</f>
        <v>0</v>
      </c>
      <c r="G18" s="23">
        <f>'15.3'!G23</f>
        <v>0</v>
      </c>
      <c r="H18" s="23">
        <f>'15.4'!I20</f>
        <v>0</v>
      </c>
      <c r="I18" s="23">
        <f>'15.5'!K23</f>
        <v>1</v>
      </c>
    </row>
    <row r="19" spans="1:9" ht="15.95" customHeight="1" x14ac:dyDescent="0.25">
      <c r="A19" s="21" t="s">
        <v>13</v>
      </c>
      <c r="B19" s="22" t="str">
        <f>VLOOKUP(A19,' Рейтинг (раздел 15)'!$A$3:$H$90,2,FALSE)</f>
        <v>17-27</v>
      </c>
      <c r="C19" s="22" t="str">
        <f t="shared" si="0"/>
        <v>3-5</v>
      </c>
      <c r="D19" s="30">
        <f t="shared" si="1"/>
        <v>3</v>
      </c>
      <c r="E19" s="23">
        <f>'15.1'!M23</f>
        <v>2</v>
      </c>
      <c r="F19" s="23">
        <f>'15.2'!J24</f>
        <v>0</v>
      </c>
      <c r="G19" s="23">
        <f>'15.3'!G24</f>
        <v>0</v>
      </c>
      <c r="H19" s="23">
        <f>'15.4'!I21</f>
        <v>0</v>
      </c>
      <c r="I19" s="23">
        <f>'15.5'!K24</f>
        <v>1</v>
      </c>
    </row>
    <row r="20" spans="1:9" ht="15.95" customHeight="1" x14ac:dyDescent="0.25">
      <c r="A20" s="21" t="s">
        <v>14</v>
      </c>
      <c r="B20" s="22" t="str">
        <f>VLOOKUP(A20,' Рейтинг (раздел 15)'!$A$3:$H$90,2,FALSE)</f>
        <v>28-29</v>
      </c>
      <c r="C20" s="22" t="str">
        <f t="shared" si="0"/>
        <v>6</v>
      </c>
      <c r="D20" s="30">
        <f t="shared" si="1"/>
        <v>2.5</v>
      </c>
      <c r="E20" s="23">
        <f>'15.1'!M24</f>
        <v>0</v>
      </c>
      <c r="F20" s="23">
        <f>'15.2'!J25</f>
        <v>0.5</v>
      </c>
      <c r="G20" s="23">
        <f>'15.3'!G25</f>
        <v>0</v>
      </c>
      <c r="H20" s="23">
        <f>'15.4'!I22</f>
        <v>1</v>
      </c>
      <c r="I20" s="23">
        <f>'15.5'!K25</f>
        <v>1</v>
      </c>
    </row>
    <row r="21" spans="1:9" ht="15.95" customHeight="1" x14ac:dyDescent="0.25">
      <c r="A21" s="21" t="s">
        <v>15</v>
      </c>
      <c r="B21" s="22" t="str">
        <f>VLOOKUP(A21,' Рейтинг (раздел 15)'!$A$3:$H$90,2,FALSE)</f>
        <v>69-84</v>
      </c>
      <c r="C21" s="22" t="str">
        <f t="shared" si="0"/>
        <v>16-18</v>
      </c>
      <c r="D21" s="30">
        <f t="shared" si="1"/>
        <v>0</v>
      </c>
      <c r="E21" s="23">
        <f>'15.1'!M25</f>
        <v>0</v>
      </c>
      <c r="F21" s="23">
        <f>'15.2'!J26</f>
        <v>0</v>
      </c>
      <c r="G21" s="23">
        <f>'15.3'!G26</f>
        <v>0</v>
      </c>
      <c r="H21" s="23">
        <f>'15.4'!I23</f>
        <v>0</v>
      </c>
      <c r="I21" s="23">
        <f>'15.5'!K26</f>
        <v>0</v>
      </c>
    </row>
    <row r="22" spans="1:9" ht="15.95" customHeight="1" x14ac:dyDescent="0.25">
      <c r="A22" s="21" t="s">
        <v>16</v>
      </c>
      <c r="B22" s="22" t="str">
        <f>VLOOKUP(A22,' Рейтинг (раздел 15)'!$A$3:$H$90,2,FALSE)</f>
        <v>30-48</v>
      </c>
      <c r="C22" s="22" t="str">
        <f t="shared" si="0"/>
        <v>7-11</v>
      </c>
      <c r="D22" s="30">
        <f t="shared" si="1"/>
        <v>2</v>
      </c>
      <c r="E22" s="23">
        <f>'15.1'!M26</f>
        <v>1</v>
      </c>
      <c r="F22" s="23">
        <f>'15.2'!J27</f>
        <v>0</v>
      </c>
      <c r="G22" s="23">
        <f>'15.3'!G27</f>
        <v>0</v>
      </c>
      <c r="H22" s="23">
        <f>'15.4'!I24</f>
        <v>0</v>
      </c>
      <c r="I22" s="23">
        <f>'15.5'!K27</f>
        <v>1</v>
      </c>
    </row>
    <row r="23" spans="1:9" ht="15.95" customHeight="1" x14ac:dyDescent="0.25">
      <c r="A23" s="21" t="s">
        <v>17</v>
      </c>
      <c r="B23" s="22" t="str">
        <f>VLOOKUP(A23,' Рейтинг (раздел 15)'!$A$3:$H$90,2,FALSE)</f>
        <v>69-84</v>
      </c>
      <c r="C23" s="22" t="str">
        <f t="shared" si="0"/>
        <v>16-18</v>
      </c>
      <c r="D23" s="30">
        <f t="shared" si="1"/>
        <v>0</v>
      </c>
      <c r="E23" s="23">
        <f>'15.1'!M27</f>
        <v>0</v>
      </c>
      <c r="F23" s="23">
        <f>'15.2'!J28</f>
        <v>0</v>
      </c>
      <c r="G23" s="23">
        <f>'15.3'!G28</f>
        <v>0</v>
      </c>
      <c r="H23" s="23">
        <f>'15.4'!I25</f>
        <v>0</v>
      </c>
      <c r="I23" s="23">
        <f>'15.5'!K28</f>
        <v>0</v>
      </c>
    </row>
    <row r="24" spans="1:9" ht="15.95" customHeight="1" x14ac:dyDescent="0.25">
      <c r="A24" s="21" t="s">
        <v>18</v>
      </c>
      <c r="B24" s="22" t="str">
        <f>VLOOKUP(A24,' Рейтинг (раздел 15)'!$A$3:$H$90,2,FALSE)</f>
        <v>17-27</v>
      </c>
      <c r="C24" s="22" t="str">
        <f t="shared" si="0"/>
        <v>3-5</v>
      </c>
      <c r="D24" s="30">
        <f t="shared" si="1"/>
        <v>3</v>
      </c>
      <c r="E24" s="23">
        <f>'15.1'!M28</f>
        <v>0</v>
      </c>
      <c r="F24" s="23">
        <f>'15.2'!J29</f>
        <v>1</v>
      </c>
      <c r="G24" s="23">
        <f>'15.3'!G29</f>
        <v>1</v>
      </c>
      <c r="H24" s="23">
        <f>'15.4'!I26</f>
        <v>1</v>
      </c>
      <c r="I24" s="23">
        <f>'15.5'!K29</f>
        <v>0</v>
      </c>
    </row>
    <row r="25" spans="1:9" ht="15.95" customHeight="1" x14ac:dyDescent="0.25">
      <c r="A25" s="19" t="s">
        <v>19</v>
      </c>
      <c r="B25" s="24"/>
      <c r="C25" s="25"/>
      <c r="D25" s="31"/>
      <c r="E25" s="26"/>
      <c r="F25" s="26"/>
      <c r="G25" s="26"/>
      <c r="H25" s="26"/>
      <c r="I25" s="26"/>
    </row>
    <row r="26" spans="1:9" s="8" customFormat="1" ht="15.95" customHeight="1" x14ac:dyDescent="0.25">
      <c r="A26" s="21" t="s">
        <v>20</v>
      </c>
      <c r="B26" s="22" t="str">
        <f>VLOOKUP(A26,' Рейтинг (раздел 15)'!$A$3:$H$90,2,FALSE)</f>
        <v>17-27</v>
      </c>
      <c r="C26" s="22" t="str">
        <f>RANK(D26,$D$26:$D$36)&amp;IF(COUNTIF($D$26:$D$36,D26)&gt;1,"-"&amp;RANK(D26,$D$26:$D$36)+COUNTIF($D$26:$D$36,D26)-1,"")</f>
        <v>5-6</v>
      </c>
      <c r="D26" s="30">
        <f t="shared" si="1"/>
        <v>3</v>
      </c>
      <c r="E26" s="23">
        <f>'15.1'!M30</f>
        <v>1</v>
      </c>
      <c r="F26" s="23">
        <f>'15.2'!J31</f>
        <v>0</v>
      </c>
      <c r="G26" s="23">
        <f>'15.3'!G31</f>
        <v>0</v>
      </c>
      <c r="H26" s="23">
        <f>'15.4'!I28</f>
        <v>1</v>
      </c>
      <c r="I26" s="23">
        <f>'15.5'!K31</f>
        <v>1</v>
      </c>
    </row>
    <row r="27" spans="1:9" ht="15.95" customHeight="1" x14ac:dyDescent="0.25">
      <c r="A27" s="21" t="s">
        <v>21</v>
      </c>
      <c r="B27" s="22" t="str">
        <f>VLOOKUP(A27,' Рейтинг (раздел 15)'!$A$3:$H$90,2,FALSE)</f>
        <v>2-4</v>
      </c>
      <c r="C27" s="22" t="str">
        <f t="shared" ref="C27:C36" si="2">RANK(D27,$D$26:$D$36)&amp;IF(COUNTIF($D$26:$D$36,D27)&gt;1,"-"&amp;RANK(D27,$D$26:$D$36)+COUNTIF($D$26:$D$36,D27)-1,"")</f>
        <v>1</v>
      </c>
      <c r="D27" s="30">
        <f t="shared" si="1"/>
        <v>7</v>
      </c>
      <c r="E27" s="23">
        <f>'15.1'!M31</f>
        <v>2</v>
      </c>
      <c r="F27" s="23">
        <f>'15.2'!J32</f>
        <v>2</v>
      </c>
      <c r="G27" s="23">
        <f>'15.3'!G32</f>
        <v>1</v>
      </c>
      <c r="H27" s="23">
        <f>'15.4'!I29</f>
        <v>1</v>
      </c>
      <c r="I27" s="23">
        <f>'15.5'!K32</f>
        <v>1</v>
      </c>
    </row>
    <row r="28" spans="1:9" ht="15.95" customHeight="1" x14ac:dyDescent="0.25">
      <c r="A28" s="21" t="s">
        <v>22</v>
      </c>
      <c r="B28" s="22" t="str">
        <f>VLOOKUP(A28,' Рейтинг (раздел 15)'!$A$3:$H$90,2,FALSE)</f>
        <v>17-27</v>
      </c>
      <c r="C28" s="22" t="str">
        <f t="shared" si="2"/>
        <v>5-6</v>
      </c>
      <c r="D28" s="30">
        <f t="shared" si="1"/>
        <v>3</v>
      </c>
      <c r="E28" s="23">
        <f>'15.1'!M32</f>
        <v>2</v>
      </c>
      <c r="F28" s="23">
        <f>'15.2'!J33</f>
        <v>0</v>
      </c>
      <c r="G28" s="23">
        <f>'15.3'!G33</f>
        <v>0</v>
      </c>
      <c r="H28" s="23">
        <f>'15.4'!I30</f>
        <v>0</v>
      </c>
      <c r="I28" s="23">
        <f>'15.5'!K33</f>
        <v>1</v>
      </c>
    </row>
    <row r="29" spans="1:9" ht="15.95" customHeight="1" x14ac:dyDescent="0.25">
      <c r="A29" s="21" t="s">
        <v>23</v>
      </c>
      <c r="B29" s="22" t="str">
        <f>VLOOKUP(A29,' Рейтинг (раздел 15)'!$A$3:$H$90,2,FALSE)</f>
        <v>30-48</v>
      </c>
      <c r="C29" s="22" t="str">
        <f t="shared" si="2"/>
        <v>8-10</v>
      </c>
      <c r="D29" s="30">
        <f t="shared" si="1"/>
        <v>2</v>
      </c>
      <c r="E29" s="23">
        <f>'15.1'!M33</f>
        <v>1</v>
      </c>
      <c r="F29" s="23">
        <f>'15.2'!J34</f>
        <v>0</v>
      </c>
      <c r="G29" s="23">
        <f>'15.3'!G34</f>
        <v>0</v>
      </c>
      <c r="H29" s="23">
        <f>'15.4'!I31</f>
        <v>0</v>
      </c>
      <c r="I29" s="23">
        <f>'15.5'!K34</f>
        <v>1</v>
      </c>
    </row>
    <row r="30" spans="1:9" ht="15.95" customHeight="1" x14ac:dyDescent="0.25">
      <c r="A30" s="21" t="s">
        <v>24</v>
      </c>
      <c r="B30" s="22" t="str">
        <f>VLOOKUP(A30,' Рейтинг (раздел 15)'!$A$3:$H$90,2,FALSE)</f>
        <v>30-48</v>
      </c>
      <c r="C30" s="22" t="str">
        <f t="shared" si="2"/>
        <v>8-10</v>
      </c>
      <c r="D30" s="30">
        <f t="shared" si="1"/>
        <v>2</v>
      </c>
      <c r="E30" s="23">
        <f>'15.1'!M34</f>
        <v>2</v>
      </c>
      <c r="F30" s="23">
        <f>'15.2'!J35</f>
        <v>0</v>
      </c>
      <c r="G30" s="23">
        <f>'15.3'!G35</f>
        <v>0</v>
      </c>
      <c r="H30" s="23">
        <f>'15.4'!I32</f>
        <v>0</v>
      </c>
      <c r="I30" s="23">
        <f>'15.5'!K35</f>
        <v>0</v>
      </c>
    </row>
    <row r="31" spans="1:9" ht="15.95" customHeight="1" x14ac:dyDescent="0.25">
      <c r="A31" s="21" t="s">
        <v>25</v>
      </c>
      <c r="B31" s="22" t="str">
        <f>VLOOKUP(A31,' Рейтинг (раздел 15)'!$A$3:$H$90,2,FALSE)</f>
        <v>30-48</v>
      </c>
      <c r="C31" s="22" t="str">
        <f t="shared" si="2"/>
        <v>8-10</v>
      </c>
      <c r="D31" s="30">
        <f t="shared" si="1"/>
        <v>2</v>
      </c>
      <c r="E31" s="23">
        <f>'15.1'!M35</f>
        <v>1</v>
      </c>
      <c r="F31" s="23">
        <f>'15.2'!J36</f>
        <v>0</v>
      </c>
      <c r="G31" s="23">
        <f>'15.3'!G36</f>
        <v>0</v>
      </c>
      <c r="H31" s="23">
        <f>'15.4'!I33</f>
        <v>1</v>
      </c>
      <c r="I31" s="23">
        <f>'15.5'!K36</f>
        <v>0</v>
      </c>
    </row>
    <row r="32" spans="1:9" s="8" customFormat="1" ht="15.95" customHeight="1" x14ac:dyDescent="0.25">
      <c r="A32" s="21" t="s">
        <v>26</v>
      </c>
      <c r="B32" s="22" t="str">
        <f>VLOOKUP(A32,' Рейтинг (раздел 15)'!$A$3:$H$90,2,FALSE)</f>
        <v>5-9</v>
      </c>
      <c r="C32" s="22" t="str">
        <f t="shared" si="2"/>
        <v>2</v>
      </c>
      <c r="D32" s="30">
        <f t="shared" si="1"/>
        <v>6</v>
      </c>
      <c r="E32" s="23">
        <f>'15.1'!M36</f>
        <v>2</v>
      </c>
      <c r="F32" s="23">
        <f>'15.2'!J37</f>
        <v>2</v>
      </c>
      <c r="G32" s="23">
        <f>'15.3'!G37</f>
        <v>0</v>
      </c>
      <c r="H32" s="23">
        <f>'15.4'!I34</f>
        <v>1</v>
      </c>
      <c r="I32" s="23">
        <f>'15.5'!K37</f>
        <v>1</v>
      </c>
    </row>
    <row r="33" spans="1:9" s="8" customFormat="1" ht="15.95" customHeight="1" x14ac:dyDescent="0.25">
      <c r="A33" s="21" t="s">
        <v>27</v>
      </c>
      <c r="B33" s="22" t="str">
        <f>VLOOKUP(A33,' Рейтинг (раздел 15)'!$A$3:$H$90,2,FALSE)</f>
        <v>28-29</v>
      </c>
      <c r="C33" s="22" t="str">
        <f t="shared" si="2"/>
        <v>7</v>
      </c>
      <c r="D33" s="30">
        <f t="shared" si="1"/>
        <v>2.5</v>
      </c>
      <c r="E33" s="23">
        <f>'15.1'!M37</f>
        <v>1</v>
      </c>
      <c r="F33" s="23">
        <f>'15.2'!J38</f>
        <v>0</v>
      </c>
      <c r="G33" s="23">
        <f>'15.3'!G38</f>
        <v>0</v>
      </c>
      <c r="H33" s="23">
        <f>'15.4'!I35</f>
        <v>0.5</v>
      </c>
      <c r="I33" s="23">
        <f>'15.5'!K38</f>
        <v>1</v>
      </c>
    </row>
    <row r="34" spans="1:9" ht="15.95" customHeight="1" x14ac:dyDescent="0.25">
      <c r="A34" s="21" t="s">
        <v>28</v>
      </c>
      <c r="B34" s="22" t="str">
        <f>VLOOKUP(A34,' Рейтинг (раздел 15)'!$A$3:$H$90,2,FALSE)</f>
        <v>69-84</v>
      </c>
      <c r="C34" s="22" t="str">
        <f t="shared" si="2"/>
        <v>11</v>
      </c>
      <c r="D34" s="30">
        <f t="shared" si="1"/>
        <v>0</v>
      </c>
      <c r="E34" s="23">
        <f>'15.1'!M38</f>
        <v>0</v>
      </c>
      <c r="F34" s="23">
        <f>'15.2'!J39</f>
        <v>0</v>
      </c>
      <c r="G34" s="23">
        <f>'15.3'!G39</f>
        <v>0</v>
      </c>
      <c r="H34" s="23">
        <f>'15.4'!I36</f>
        <v>0</v>
      </c>
      <c r="I34" s="23">
        <f>'15.5'!K39</f>
        <v>0</v>
      </c>
    </row>
    <row r="35" spans="1:9" ht="15.95" customHeight="1" x14ac:dyDescent="0.25">
      <c r="A35" s="21" t="s">
        <v>29</v>
      </c>
      <c r="B35" s="22" t="str">
        <f>VLOOKUP(A35,' Рейтинг (раздел 15)'!$A$3:$H$90,2,FALSE)</f>
        <v>15-16</v>
      </c>
      <c r="C35" s="22" t="str">
        <f t="shared" si="2"/>
        <v>3-4</v>
      </c>
      <c r="D35" s="30">
        <f t="shared" si="1"/>
        <v>3.5</v>
      </c>
      <c r="E35" s="23">
        <f>'15.1'!M39</f>
        <v>0.5</v>
      </c>
      <c r="F35" s="23">
        <f>'15.2'!J40</f>
        <v>1</v>
      </c>
      <c r="G35" s="23">
        <f>'15.3'!G40</f>
        <v>2</v>
      </c>
      <c r="H35" s="23">
        <f>'15.4'!I37</f>
        <v>0</v>
      </c>
      <c r="I35" s="23">
        <f>'15.5'!K40</f>
        <v>0</v>
      </c>
    </row>
    <row r="36" spans="1:9" ht="15.95" customHeight="1" x14ac:dyDescent="0.25">
      <c r="A36" s="21" t="s">
        <v>30</v>
      </c>
      <c r="B36" s="22" t="str">
        <f>VLOOKUP(A36,' Рейтинг (раздел 15)'!$A$3:$H$90,2,FALSE)</f>
        <v>15-16</v>
      </c>
      <c r="C36" s="22" t="str">
        <f t="shared" si="2"/>
        <v>3-4</v>
      </c>
      <c r="D36" s="30">
        <f t="shared" si="1"/>
        <v>3.5</v>
      </c>
      <c r="E36" s="23">
        <f>'15.1'!M40</f>
        <v>2</v>
      </c>
      <c r="F36" s="23">
        <f>'15.2'!J41</f>
        <v>0</v>
      </c>
      <c r="G36" s="23">
        <f>'15.3'!G41</f>
        <v>0</v>
      </c>
      <c r="H36" s="23">
        <f>'15.4'!I38</f>
        <v>0.5</v>
      </c>
      <c r="I36" s="23">
        <f>'15.5'!K41</f>
        <v>1</v>
      </c>
    </row>
    <row r="37" spans="1:9" ht="15.95" customHeight="1" x14ac:dyDescent="0.25">
      <c r="A37" s="19" t="s">
        <v>31</v>
      </c>
      <c r="B37" s="24"/>
      <c r="C37" s="25"/>
      <c r="D37" s="31"/>
      <c r="E37" s="26"/>
      <c r="F37" s="26"/>
      <c r="G37" s="26"/>
      <c r="H37" s="26"/>
      <c r="I37" s="26"/>
    </row>
    <row r="38" spans="1:9" ht="15.95" customHeight="1" x14ac:dyDescent="0.25">
      <c r="A38" s="21" t="s">
        <v>32</v>
      </c>
      <c r="B38" s="22" t="str">
        <f>VLOOKUP(A38,' Рейтинг (раздел 15)'!$A$3:$H$90,2,FALSE)</f>
        <v>10-12</v>
      </c>
      <c r="C38" s="22" t="str">
        <f t="shared" ref="C38:C43" si="3">RANK(D38,$D$38:$D$43)&amp;IF(COUNTIF($D$38:$D$43,D38)&gt;1,"-"&amp;RANK(D38,$D$38:$D$43)+COUNTIF($D$38:$D$43,D38)-1,"")</f>
        <v>2</v>
      </c>
      <c r="D38" s="30">
        <f t="shared" si="1"/>
        <v>5</v>
      </c>
      <c r="E38" s="23">
        <f>'15.1'!M42</f>
        <v>2</v>
      </c>
      <c r="F38" s="23">
        <f>'15.2'!J43</f>
        <v>2</v>
      </c>
      <c r="G38" s="23">
        <f>'15.3'!G43</f>
        <v>0</v>
      </c>
      <c r="H38" s="23">
        <f>'15.4'!I40</f>
        <v>0</v>
      </c>
      <c r="I38" s="23">
        <f>'15.5'!K43</f>
        <v>1</v>
      </c>
    </row>
    <row r="39" spans="1:9" ht="15.95" customHeight="1" x14ac:dyDescent="0.25">
      <c r="A39" s="21" t="s">
        <v>33</v>
      </c>
      <c r="B39" s="22" t="str">
        <f>VLOOKUP(A39,' Рейтинг (раздел 15)'!$A$3:$H$90,2,FALSE)</f>
        <v>52-65</v>
      </c>
      <c r="C39" s="22" t="str">
        <f t="shared" si="3"/>
        <v>5-6</v>
      </c>
      <c r="D39" s="30">
        <f t="shared" si="1"/>
        <v>1</v>
      </c>
      <c r="E39" s="23">
        <f>'15.1'!M43</f>
        <v>0</v>
      </c>
      <c r="F39" s="23">
        <f>'15.2'!J44</f>
        <v>0</v>
      </c>
      <c r="G39" s="23">
        <f>'15.3'!G44</f>
        <v>0</v>
      </c>
      <c r="H39" s="23">
        <f>'15.4'!I41</f>
        <v>0</v>
      </c>
      <c r="I39" s="23">
        <f>'15.5'!K44</f>
        <v>1</v>
      </c>
    </row>
    <row r="40" spans="1:9" s="8" customFormat="1" ht="15.95" customHeight="1" x14ac:dyDescent="0.25">
      <c r="A40" s="21" t="s">
        <v>34</v>
      </c>
      <c r="B40" s="22" t="str">
        <f>VLOOKUP(A40,' Рейтинг (раздел 15)'!$A$3:$H$90,2,FALSE)</f>
        <v>2-4</v>
      </c>
      <c r="C40" s="22" t="str">
        <f t="shared" si="3"/>
        <v>1</v>
      </c>
      <c r="D40" s="30">
        <f t="shared" si="1"/>
        <v>7</v>
      </c>
      <c r="E40" s="23">
        <f>'15.1'!M44</f>
        <v>2</v>
      </c>
      <c r="F40" s="23">
        <f>'15.2'!J45</f>
        <v>2</v>
      </c>
      <c r="G40" s="23">
        <f>'15.3'!G45</f>
        <v>2</v>
      </c>
      <c r="H40" s="23">
        <f>'15.4'!I42</f>
        <v>0</v>
      </c>
      <c r="I40" s="23">
        <f>'15.5'!K45</f>
        <v>1</v>
      </c>
    </row>
    <row r="41" spans="1:9" ht="15.95" customHeight="1" x14ac:dyDescent="0.25">
      <c r="A41" s="21" t="s">
        <v>35</v>
      </c>
      <c r="B41" s="22" t="str">
        <f>VLOOKUP(A41,' Рейтинг (раздел 15)'!$A$3:$H$90,2,FALSE)</f>
        <v>30-48</v>
      </c>
      <c r="C41" s="22" t="str">
        <f t="shared" si="3"/>
        <v>4</v>
      </c>
      <c r="D41" s="30">
        <f t="shared" si="1"/>
        <v>2</v>
      </c>
      <c r="E41" s="23">
        <f>'15.1'!M45</f>
        <v>2</v>
      </c>
      <c r="F41" s="23">
        <f>'15.2'!J46</f>
        <v>0</v>
      </c>
      <c r="G41" s="23">
        <f>'15.3'!G46</f>
        <v>0</v>
      </c>
      <c r="H41" s="23">
        <f>'15.4'!I43</f>
        <v>0</v>
      </c>
      <c r="I41" s="23">
        <f>'15.5'!K46</f>
        <v>0</v>
      </c>
    </row>
    <row r="42" spans="1:9" ht="15.95" customHeight="1" x14ac:dyDescent="0.25">
      <c r="A42" s="21" t="s">
        <v>36</v>
      </c>
      <c r="B42" s="22" t="str">
        <f>VLOOKUP(A42,' Рейтинг (раздел 15)'!$A$3:$H$90,2,FALSE)</f>
        <v>17-27</v>
      </c>
      <c r="C42" s="22" t="str">
        <f t="shared" si="3"/>
        <v>3</v>
      </c>
      <c r="D42" s="30">
        <f t="shared" si="1"/>
        <v>3</v>
      </c>
      <c r="E42" s="23">
        <f>'15.1'!M46</f>
        <v>2</v>
      </c>
      <c r="F42" s="23">
        <f>'15.2'!J47</f>
        <v>0</v>
      </c>
      <c r="G42" s="23">
        <f>'15.3'!G47</f>
        <v>0</v>
      </c>
      <c r="H42" s="23">
        <f>'15.4'!I44</f>
        <v>0</v>
      </c>
      <c r="I42" s="23">
        <f>'15.5'!K47</f>
        <v>1</v>
      </c>
    </row>
    <row r="43" spans="1:9" ht="15.95" customHeight="1" x14ac:dyDescent="0.25">
      <c r="A43" s="21" t="s">
        <v>37</v>
      </c>
      <c r="B43" s="22" t="str">
        <f>VLOOKUP(A43,' Рейтинг (раздел 15)'!$A$3:$H$90,2,FALSE)</f>
        <v>52-65</v>
      </c>
      <c r="C43" s="22" t="str">
        <f t="shared" si="3"/>
        <v>5-6</v>
      </c>
      <c r="D43" s="30">
        <f t="shared" si="1"/>
        <v>1</v>
      </c>
      <c r="E43" s="23">
        <f>'15.1'!M47</f>
        <v>1</v>
      </c>
      <c r="F43" s="23">
        <f>'15.2'!J48</f>
        <v>0</v>
      </c>
      <c r="G43" s="23">
        <f>'15.3'!G48</f>
        <v>0</v>
      </c>
      <c r="H43" s="23">
        <f>'15.4'!I45</f>
        <v>0</v>
      </c>
      <c r="I43" s="23">
        <f>'15.5'!K48</f>
        <v>0</v>
      </c>
    </row>
    <row r="44" spans="1:9" ht="15.95" customHeight="1" x14ac:dyDescent="0.25">
      <c r="A44" s="19" t="s">
        <v>38</v>
      </c>
      <c r="B44" s="24"/>
      <c r="C44" s="25"/>
      <c r="D44" s="31"/>
      <c r="E44" s="26"/>
      <c r="F44" s="26"/>
      <c r="G44" s="26"/>
      <c r="H44" s="26"/>
      <c r="I44" s="26"/>
    </row>
    <row r="45" spans="1:9" ht="15.95" customHeight="1" x14ac:dyDescent="0.25">
      <c r="A45" s="21" t="s">
        <v>39</v>
      </c>
      <c r="B45" s="22" t="str">
        <f>VLOOKUP(A45,' Рейтинг (раздел 15)'!$A$3:$H$90,2,FALSE)</f>
        <v>69-84</v>
      </c>
      <c r="C45" s="22" t="str">
        <f>RANK(D45,$D$45:$D$51)&amp;IF(COUNTIF($D$45:$D$51,D45)&gt;1,"-"&amp;RANK(D45,$D$45:$D$51)+COUNTIF($D$45:$D$51,D45)-1,"")</f>
        <v>4-7</v>
      </c>
      <c r="D45" s="30">
        <f t="shared" si="1"/>
        <v>0</v>
      </c>
      <c r="E45" s="23">
        <f>'15.1'!M49</f>
        <v>0</v>
      </c>
      <c r="F45" s="23">
        <f>'15.2'!J50</f>
        <v>0</v>
      </c>
      <c r="G45" s="23">
        <f>'15.3'!G50</f>
        <v>0</v>
      </c>
      <c r="H45" s="23">
        <f>'15.4'!I47</f>
        <v>0</v>
      </c>
      <c r="I45" s="23">
        <f>'15.5'!K50</f>
        <v>0</v>
      </c>
    </row>
    <row r="46" spans="1:9" ht="15.95" customHeight="1" x14ac:dyDescent="0.25">
      <c r="A46" s="21" t="s">
        <v>40</v>
      </c>
      <c r="B46" s="22" t="str">
        <f>VLOOKUP(A46,' Рейтинг (раздел 15)'!$A$3:$H$90,2,FALSE)</f>
        <v>52-65</v>
      </c>
      <c r="C46" s="22" t="str">
        <f t="shared" ref="C46:C51" si="4">RANK(D46,$D$45:$D$51)&amp;IF(COUNTIF($D$45:$D$51,D46)&gt;1,"-"&amp;RANK(D46,$D$45:$D$51)+COUNTIF($D$45:$D$51,D46)-1,"")</f>
        <v>3</v>
      </c>
      <c r="D46" s="30">
        <f t="shared" si="1"/>
        <v>1</v>
      </c>
      <c r="E46" s="23">
        <f>'15.1'!M50</f>
        <v>0</v>
      </c>
      <c r="F46" s="23">
        <f>'15.2'!J51</f>
        <v>0</v>
      </c>
      <c r="G46" s="23">
        <f>'15.3'!G51</f>
        <v>0</v>
      </c>
      <c r="H46" s="23">
        <f>'15.4'!I48</f>
        <v>1</v>
      </c>
      <c r="I46" s="23">
        <f>'15.5'!K51</f>
        <v>0</v>
      </c>
    </row>
    <row r="47" spans="1:9" ht="15.95" customHeight="1" x14ac:dyDescent="0.25">
      <c r="A47" s="21" t="s">
        <v>41</v>
      </c>
      <c r="B47" s="22" t="str">
        <f>VLOOKUP(A47,' Рейтинг (раздел 15)'!$A$3:$H$90,2,FALSE)</f>
        <v>10-12</v>
      </c>
      <c r="C47" s="22" t="str">
        <f t="shared" si="4"/>
        <v>2</v>
      </c>
      <c r="D47" s="30">
        <f t="shared" si="1"/>
        <v>5</v>
      </c>
      <c r="E47" s="23">
        <f>'15.1'!M51</f>
        <v>2</v>
      </c>
      <c r="F47" s="23">
        <f>'15.2'!J52</f>
        <v>1</v>
      </c>
      <c r="G47" s="23">
        <f>'15.3'!G52</f>
        <v>0</v>
      </c>
      <c r="H47" s="23">
        <f>'15.4'!I49</f>
        <v>1</v>
      </c>
      <c r="I47" s="23">
        <f>'15.5'!K52</f>
        <v>1</v>
      </c>
    </row>
    <row r="48" spans="1:9" ht="15.95" customHeight="1" x14ac:dyDescent="0.25">
      <c r="A48" s="21" t="s">
        <v>42</v>
      </c>
      <c r="B48" s="22" t="str">
        <f>VLOOKUP(A48,' Рейтинг (раздел 15)'!$A$3:$H$90,2,FALSE)</f>
        <v>69-84</v>
      </c>
      <c r="C48" s="22" t="str">
        <f t="shared" si="4"/>
        <v>4-7</v>
      </c>
      <c r="D48" s="30">
        <f t="shared" si="1"/>
        <v>0</v>
      </c>
      <c r="E48" s="23">
        <f>'15.1'!M52</f>
        <v>0</v>
      </c>
      <c r="F48" s="23">
        <f>'15.2'!J53</f>
        <v>0</v>
      </c>
      <c r="G48" s="23">
        <f>'15.3'!G53</f>
        <v>0</v>
      </c>
      <c r="H48" s="23">
        <f>'15.4'!I50</f>
        <v>0</v>
      </c>
      <c r="I48" s="23">
        <f>'15.5'!K53</f>
        <v>0</v>
      </c>
    </row>
    <row r="49" spans="1:9" ht="15.95" customHeight="1" x14ac:dyDescent="0.25">
      <c r="A49" s="21" t="s">
        <v>92</v>
      </c>
      <c r="B49" s="22" t="str">
        <f>VLOOKUP(A49,' Рейтинг (раздел 15)'!$A$3:$H$90,2,FALSE)</f>
        <v>69-84</v>
      </c>
      <c r="C49" s="22" t="str">
        <f t="shared" si="4"/>
        <v>4-7</v>
      </c>
      <c r="D49" s="30">
        <f t="shared" si="1"/>
        <v>0</v>
      </c>
      <c r="E49" s="23">
        <f>'15.1'!M53</f>
        <v>0</v>
      </c>
      <c r="F49" s="23">
        <f>'15.2'!J54</f>
        <v>0</v>
      </c>
      <c r="G49" s="23">
        <f>'15.3'!G54</f>
        <v>0</v>
      </c>
      <c r="H49" s="23">
        <f>'15.4'!I51</f>
        <v>0</v>
      </c>
      <c r="I49" s="23">
        <f>'15.5'!K54</f>
        <v>0</v>
      </c>
    </row>
    <row r="50" spans="1:9" ht="15.95" customHeight="1" x14ac:dyDescent="0.25">
      <c r="A50" s="21" t="s">
        <v>43</v>
      </c>
      <c r="B50" s="22" t="str">
        <f>VLOOKUP(A50,' Рейтинг (раздел 15)'!$A$3:$H$90,2,FALSE)</f>
        <v>69-84</v>
      </c>
      <c r="C50" s="22" t="str">
        <f t="shared" si="4"/>
        <v>4-7</v>
      </c>
      <c r="D50" s="30">
        <f t="shared" si="1"/>
        <v>0</v>
      </c>
      <c r="E50" s="23">
        <f>'15.1'!M54</f>
        <v>0</v>
      </c>
      <c r="F50" s="23">
        <f>'15.2'!J55</f>
        <v>0</v>
      </c>
      <c r="G50" s="23">
        <f>'15.3'!G55</f>
        <v>0</v>
      </c>
      <c r="H50" s="23">
        <f>'15.4'!I52</f>
        <v>0</v>
      </c>
      <c r="I50" s="23">
        <f>'15.5'!K55</f>
        <v>0</v>
      </c>
    </row>
    <row r="51" spans="1:9" ht="15.95" customHeight="1" x14ac:dyDescent="0.25">
      <c r="A51" s="21" t="s">
        <v>44</v>
      </c>
      <c r="B51" s="22" t="str">
        <f>VLOOKUP(A51,' Рейтинг (раздел 15)'!$A$3:$H$90,2,FALSE)</f>
        <v>5-9</v>
      </c>
      <c r="C51" s="22" t="str">
        <f t="shared" si="4"/>
        <v>1</v>
      </c>
      <c r="D51" s="30">
        <f t="shared" si="1"/>
        <v>6</v>
      </c>
      <c r="E51" s="23">
        <f>'15.1'!M55</f>
        <v>0</v>
      </c>
      <c r="F51" s="23">
        <f>'15.2'!J56</f>
        <v>2</v>
      </c>
      <c r="G51" s="23">
        <f>'15.3'!G56</f>
        <v>2</v>
      </c>
      <c r="H51" s="23">
        <f>'15.4'!I53</f>
        <v>1</v>
      </c>
      <c r="I51" s="23">
        <f>'15.5'!K56</f>
        <v>1</v>
      </c>
    </row>
    <row r="52" spans="1:9" ht="15.95" customHeight="1" x14ac:dyDescent="0.25">
      <c r="A52" s="19" t="s">
        <v>45</v>
      </c>
      <c r="B52" s="24"/>
      <c r="C52" s="25"/>
      <c r="D52" s="31"/>
      <c r="E52" s="26"/>
      <c r="F52" s="26"/>
      <c r="G52" s="26"/>
      <c r="H52" s="26"/>
      <c r="I52" s="26"/>
    </row>
    <row r="53" spans="1:9" ht="15.95" customHeight="1" x14ac:dyDescent="0.25">
      <c r="A53" s="21" t="s">
        <v>46</v>
      </c>
      <c r="B53" s="22" t="str">
        <f>VLOOKUP(A53,' Рейтинг (раздел 15)'!$A$3:$H$90,2,FALSE)</f>
        <v>17-27</v>
      </c>
      <c r="C53" s="22" t="str">
        <f>RANK(D53,$D$53:$D$66)&amp;IF(COUNTIF($D$53:$D$66,D53)&gt;1,"-"&amp;RANK(D53,$D$53:$D$66)+COUNTIF($D$53:$D$66,D53)-1,"")</f>
        <v>4-6</v>
      </c>
      <c r="D53" s="30">
        <f t="shared" si="1"/>
        <v>3</v>
      </c>
      <c r="E53" s="23">
        <f>'15.1'!M57</f>
        <v>0</v>
      </c>
      <c r="F53" s="23">
        <f>'15.2'!J58</f>
        <v>1</v>
      </c>
      <c r="G53" s="23">
        <f>'15.3'!G58</f>
        <v>0</v>
      </c>
      <c r="H53" s="23">
        <f>'15.4'!I55</f>
        <v>1</v>
      </c>
      <c r="I53" s="23">
        <f>'15.5'!K58</f>
        <v>1</v>
      </c>
    </row>
    <row r="54" spans="1:9" s="8" customFormat="1" ht="15.95" customHeight="1" x14ac:dyDescent="0.25">
      <c r="A54" s="21" t="s">
        <v>47</v>
      </c>
      <c r="B54" s="22" t="str">
        <f>VLOOKUP(A54,' Рейтинг (раздел 15)'!$A$3:$H$90,2,FALSE)</f>
        <v>69-84</v>
      </c>
      <c r="C54" s="22" t="str">
        <f t="shared" ref="C54:C66" si="5">RANK(D54,$D$53:$D$66)&amp;IF(COUNTIF($D$53:$D$66,D54)&gt;1,"-"&amp;RANK(D54,$D$53:$D$66)+COUNTIF($D$53:$D$66,D54)-1,"")</f>
        <v>13-14</v>
      </c>
      <c r="D54" s="30">
        <f t="shared" si="1"/>
        <v>0</v>
      </c>
      <c r="E54" s="23">
        <f>'15.1'!M58</f>
        <v>0</v>
      </c>
      <c r="F54" s="23">
        <f>'15.2'!J59</f>
        <v>0</v>
      </c>
      <c r="G54" s="23">
        <f>'15.3'!G59</f>
        <v>0</v>
      </c>
      <c r="H54" s="23">
        <f>'15.4'!I56</f>
        <v>0</v>
      </c>
      <c r="I54" s="23">
        <f>'15.5'!K59</f>
        <v>0</v>
      </c>
    </row>
    <row r="55" spans="1:9" ht="15.95" customHeight="1" x14ac:dyDescent="0.25">
      <c r="A55" s="21" t="s">
        <v>48</v>
      </c>
      <c r="B55" s="22" t="str">
        <f>VLOOKUP(A55,' Рейтинг (раздел 15)'!$A$3:$H$90,2,FALSE)</f>
        <v>30-48</v>
      </c>
      <c r="C55" s="22" t="str">
        <f t="shared" si="5"/>
        <v>7-11</v>
      </c>
      <c r="D55" s="30">
        <f t="shared" si="1"/>
        <v>2</v>
      </c>
      <c r="E55" s="23">
        <f>'15.1'!M59</f>
        <v>2</v>
      </c>
      <c r="F55" s="23">
        <f>'15.2'!J60</f>
        <v>0</v>
      </c>
      <c r="G55" s="23">
        <f>'15.3'!G60</f>
        <v>0</v>
      </c>
      <c r="H55" s="23">
        <f>'15.4'!I57</f>
        <v>0</v>
      </c>
      <c r="I55" s="23">
        <f>'15.5'!K60</f>
        <v>0</v>
      </c>
    </row>
    <row r="56" spans="1:9" ht="15.95" customHeight="1" x14ac:dyDescent="0.25">
      <c r="A56" s="21" t="s">
        <v>49</v>
      </c>
      <c r="B56" s="22" t="str">
        <f>VLOOKUP(A56,' Рейтинг (раздел 15)'!$A$3:$H$90,2,FALSE)</f>
        <v>66-68</v>
      </c>
      <c r="C56" s="22" t="str">
        <f t="shared" si="5"/>
        <v>12</v>
      </c>
      <c r="D56" s="30">
        <f t="shared" si="1"/>
        <v>0.5</v>
      </c>
      <c r="E56" s="23">
        <f>'15.1'!M60</f>
        <v>0</v>
      </c>
      <c r="F56" s="23">
        <f>'15.2'!J61</f>
        <v>0</v>
      </c>
      <c r="G56" s="23">
        <f>'15.3'!G61</f>
        <v>0</v>
      </c>
      <c r="H56" s="23">
        <f>'15.4'!I58</f>
        <v>0.5</v>
      </c>
      <c r="I56" s="23">
        <f>'15.5'!K61</f>
        <v>0</v>
      </c>
    </row>
    <row r="57" spans="1:9" ht="15.95" customHeight="1" x14ac:dyDescent="0.25">
      <c r="A57" s="21" t="s">
        <v>50</v>
      </c>
      <c r="B57" s="22" t="str">
        <f>VLOOKUP(A57,' Рейтинг (раздел 15)'!$A$3:$H$90,2,FALSE)</f>
        <v>30-48</v>
      </c>
      <c r="C57" s="22" t="str">
        <f t="shared" si="5"/>
        <v>7-11</v>
      </c>
      <c r="D57" s="30">
        <f t="shared" si="1"/>
        <v>2</v>
      </c>
      <c r="E57" s="23">
        <f>'15.1'!M61</f>
        <v>0</v>
      </c>
      <c r="F57" s="23">
        <f>'15.2'!J62</f>
        <v>2</v>
      </c>
      <c r="G57" s="23">
        <f>'15.3'!G62</f>
        <v>0</v>
      </c>
      <c r="H57" s="23">
        <f>'15.4'!I59</f>
        <v>0</v>
      </c>
      <c r="I57" s="23">
        <f>'15.5'!K62</f>
        <v>0</v>
      </c>
    </row>
    <row r="58" spans="1:9" ht="15.95" customHeight="1" x14ac:dyDescent="0.25">
      <c r="A58" s="21" t="s">
        <v>51</v>
      </c>
      <c r="B58" s="22" t="str">
        <f>VLOOKUP(A58,' Рейтинг (раздел 15)'!$A$3:$H$90,2,FALSE)</f>
        <v>30-48</v>
      </c>
      <c r="C58" s="22" t="str">
        <f t="shared" si="5"/>
        <v>7-11</v>
      </c>
      <c r="D58" s="30">
        <f t="shared" si="1"/>
        <v>2</v>
      </c>
      <c r="E58" s="23">
        <f>'15.1'!M62</f>
        <v>1</v>
      </c>
      <c r="F58" s="23">
        <f>'15.2'!J63</f>
        <v>0</v>
      </c>
      <c r="G58" s="23">
        <f>'15.3'!G63</f>
        <v>0</v>
      </c>
      <c r="H58" s="23">
        <f>'15.4'!I60</f>
        <v>1</v>
      </c>
      <c r="I58" s="23">
        <f>'15.5'!K63</f>
        <v>0</v>
      </c>
    </row>
    <row r="59" spans="1:9" ht="15.95" customHeight="1" x14ac:dyDescent="0.25">
      <c r="A59" s="21" t="s">
        <v>52</v>
      </c>
      <c r="B59" s="22" t="str">
        <f>VLOOKUP(A59,' Рейтинг (раздел 15)'!$A$3:$H$90,2,FALSE)</f>
        <v>14</v>
      </c>
      <c r="C59" s="22" t="str">
        <f t="shared" si="5"/>
        <v>3</v>
      </c>
      <c r="D59" s="30">
        <f t="shared" si="1"/>
        <v>4</v>
      </c>
      <c r="E59" s="23">
        <f>'15.1'!M63</f>
        <v>2</v>
      </c>
      <c r="F59" s="23">
        <f>'15.2'!J64</f>
        <v>1</v>
      </c>
      <c r="G59" s="23">
        <f>'15.3'!G64</f>
        <v>0</v>
      </c>
      <c r="H59" s="23">
        <f>'15.4'!I61</f>
        <v>1</v>
      </c>
      <c r="I59" s="23">
        <f>'15.5'!K64</f>
        <v>0</v>
      </c>
    </row>
    <row r="60" spans="1:9" ht="15.95" customHeight="1" x14ac:dyDescent="0.25">
      <c r="A60" s="21" t="s">
        <v>53</v>
      </c>
      <c r="B60" s="22" t="str">
        <f>VLOOKUP(A60,' Рейтинг (раздел 15)'!$A$3:$H$90,2,FALSE)</f>
        <v>30-48</v>
      </c>
      <c r="C60" s="22" t="str">
        <f t="shared" si="5"/>
        <v>7-11</v>
      </c>
      <c r="D60" s="30">
        <f t="shared" si="1"/>
        <v>2</v>
      </c>
      <c r="E60" s="23">
        <f>'15.1'!M64</f>
        <v>2</v>
      </c>
      <c r="F60" s="23">
        <f>'15.2'!J65</f>
        <v>0</v>
      </c>
      <c r="G60" s="23">
        <f>'15.3'!G65</f>
        <v>0</v>
      </c>
      <c r="H60" s="23">
        <f>'15.4'!I62</f>
        <v>0</v>
      </c>
      <c r="I60" s="23">
        <f>'15.5'!K65</f>
        <v>0</v>
      </c>
    </row>
    <row r="61" spans="1:9" ht="15.95" customHeight="1" x14ac:dyDescent="0.25">
      <c r="A61" s="21" t="s">
        <v>54</v>
      </c>
      <c r="B61" s="22" t="str">
        <f>VLOOKUP(A61,' Рейтинг (раздел 15)'!$A$3:$H$90,2,FALSE)</f>
        <v>30-48</v>
      </c>
      <c r="C61" s="22" t="str">
        <f t="shared" si="5"/>
        <v>7-11</v>
      </c>
      <c r="D61" s="30">
        <f t="shared" si="1"/>
        <v>2</v>
      </c>
      <c r="E61" s="23">
        <f>'15.1'!M65</f>
        <v>0</v>
      </c>
      <c r="F61" s="23">
        <f>'15.2'!J66</f>
        <v>0</v>
      </c>
      <c r="G61" s="23">
        <f>'15.3'!G66</f>
        <v>2</v>
      </c>
      <c r="H61" s="23">
        <f>'15.4'!I63</f>
        <v>0</v>
      </c>
      <c r="I61" s="23">
        <f>'15.5'!K66</f>
        <v>0</v>
      </c>
    </row>
    <row r="62" spans="1:9" ht="15.95" customHeight="1" x14ac:dyDescent="0.25">
      <c r="A62" s="21" t="s">
        <v>55</v>
      </c>
      <c r="B62" s="22" t="str">
        <f>VLOOKUP(A62,' Рейтинг (раздел 15)'!$A$3:$H$90,2,FALSE)</f>
        <v>1</v>
      </c>
      <c r="C62" s="22" t="str">
        <f t="shared" si="5"/>
        <v>1</v>
      </c>
      <c r="D62" s="30">
        <f t="shared" si="1"/>
        <v>8</v>
      </c>
      <c r="E62" s="23">
        <f>'15.1'!M66</f>
        <v>2</v>
      </c>
      <c r="F62" s="23">
        <f>'15.2'!J67</f>
        <v>2</v>
      </c>
      <c r="G62" s="23">
        <f>'15.3'!G67</f>
        <v>2</v>
      </c>
      <c r="H62" s="23">
        <f>'15.4'!I64</f>
        <v>1</v>
      </c>
      <c r="I62" s="23">
        <f>'15.5'!K67</f>
        <v>1</v>
      </c>
    </row>
    <row r="63" spans="1:9" ht="15.95" customHeight="1" x14ac:dyDescent="0.25">
      <c r="A63" s="21" t="s">
        <v>56</v>
      </c>
      <c r="B63" s="22" t="str">
        <f>VLOOKUP(A63,' Рейтинг (раздел 15)'!$A$3:$H$90,2,FALSE)</f>
        <v>17-27</v>
      </c>
      <c r="C63" s="22" t="str">
        <f t="shared" si="5"/>
        <v>4-6</v>
      </c>
      <c r="D63" s="30">
        <f t="shared" si="1"/>
        <v>3</v>
      </c>
      <c r="E63" s="23">
        <f>'15.1'!M67</f>
        <v>2</v>
      </c>
      <c r="F63" s="23">
        <f>'15.2'!J68</f>
        <v>0</v>
      </c>
      <c r="G63" s="23">
        <f>'15.3'!G68</f>
        <v>0</v>
      </c>
      <c r="H63" s="23">
        <f>'15.4'!I65</f>
        <v>0</v>
      </c>
      <c r="I63" s="23">
        <f>'15.5'!K68</f>
        <v>1</v>
      </c>
    </row>
    <row r="64" spans="1:9" ht="15.95" customHeight="1" x14ac:dyDescent="0.25">
      <c r="A64" s="21" t="s">
        <v>57</v>
      </c>
      <c r="B64" s="22" t="str">
        <f>VLOOKUP(A64,' Рейтинг (раздел 15)'!$A$3:$H$90,2,FALSE)</f>
        <v>69-84</v>
      </c>
      <c r="C64" s="22" t="str">
        <f t="shared" si="5"/>
        <v>13-14</v>
      </c>
      <c r="D64" s="30">
        <f t="shared" si="1"/>
        <v>0</v>
      </c>
      <c r="E64" s="23">
        <f>'15.1'!M68</f>
        <v>0</v>
      </c>
      <c r="F64" s="23">
        <f>'15.2'!J69</f>
        <v>0</v>
      </c>
      <c r="G64" s="23">
        <f>'15.3'!G69</f>
        <v>0</v>
      </c>
      <c r="H64" s="23">
        <f>'15.4'!I66</f>
        <v>0</v>
      </c>
      <c r="I64" s="23">
        <f>'15.5'!K69</f>
        <v>0</v>
      </c>
    </row>
    <row r="65" spans="1:9" ht="15.95" customHeight="1" x14ac:dyDescent="0.25">
      <c r="A65" s="21" t="s">
        <v>58</v>
      </c>
      <c r="B65" s="22" t="str">
        <f>VLOOKUP(A65,' Рейтинг (раздел 15)'!$A$3:$H$90,2,FALSE)</f>
        <v>17-27</v>
      </c>
      <c r="C65" s="22" t="str">
        <f t="shared" si="5"/>
        <v>4-6</v>
      </c>
      <c r="D65" s="30">
        <f t="shared" si="1"/>
        <v>3</v>
      </c>
      <c r="E65" s="23">
        <f>'15.1'!M69</f>
        <v>0</v>
      </c>
      <c r="F65" s="23">
        <f>'15.2'!J70</f>
        <v>1</v>
      </c>
      <c r="G65" s="23">
        <f>'15.3'!G70</f>
        <v>1</v>
      </c>
      <c r="H65" s="23">
        <f>'15.4'!I67</f>
        <v>1</v>
      </c>
      <c r="I65" s="23">
        <f>'15.5'!K70</f>
        <v>0</v>
      </c>
    </row>
    <row r="66" spans="1:9" ht="15.95" customHeight="1" x14ac:dyDescent="0.25">
      <c r="A66" s="21" t="s">
        <v>59</v>
      </c>
      <c r="B66" s="22" t="str">
        <f>VLOOKUP(A66,' Рейтинг (раздел 15)'!$A$3:$H$90,2,FALSE)</f>
        <v>10-12</v>
      </c>
      <c r="C66" s="22" t="str">
        <f t="shared" si="5"/>
        <v>2</v>
      </c>
      <c r="D66" s="30">
        <f t="shared" si="1"/>
        <v>5</v>
      </c>
      <c r="E66" s="23">
        <f>'15.1'!M70</f>
        <v>1</v>
      </c>
      <c r="F66" s="23">
        <f>'15.2'!J71</f>
        <v>2</v>
      </c>
      <c r="G66" s="23">
        <f>'15.3'!G71</f>
        <v>0</v>
      </c>
      <c r="H66" s="23">
        <f>'15.4'!I68</f>
        <v>1</v>
      </c>
      <c r="I66" s="23">
        <f>'15.5'!K71</f>
        <v>1</v>
      </c>
    </row>
    <row r="67" spans="1:9" ht="15.95" customHeight="1" x14ac:dyDescent="0.25">
      <c r="A67" s="19" t="s">
        <v>60</v>
      </c>
      <c r="B67" s="24"/>
      <c r="C67" s="25"/>
      <c r="D67" s="31"/>
      <c r="E67" s="26"/>
      <c r="F67" s="26"/>
      <c r="G67" s="26"/>
      <c r="H67" s="26"/>
      <c r="I67" s="26"/>
    </row>
    <row r="68" spans="1:9" ht="15.95" customHeight="1" x14ac:dyDescent="0.25">
      <c r="A68" s="21" t="s">
        <v>61</v>
      </c>
      <c r="B68" s="22" t="str">
        <f>VLOOKUP(A68,' Рейтинг (раздел 15)'!$A$3:$H$90,2,FALSE)</f>
        <v>30-48</v>
      </c>
      <c r="C68" s="22" t="str">
        <f t="shared" ref="C68:C73" si="6">RANK(D68,$D$68:$D$73)&amp;IF(COUNTIF($D$68:$D$73,D68)&gt;1,"-"&amp;RANK(D68,$D$68:$D$73)+COUNTIF($D$68:$D$73,D68)-1,"")</f>
        <v>2</v>
      </c>
      <c r="D68" s="30">
        <f t="shared" si="1"/>
        <v>2</v>
      </c>
      <c r="E68" s="23">
        <f>'15.1'!M72</f>
        <v>2</v>
      </c>
      <c r="F68" s="23">
        <f>'15.2'!J73</f>
        <v>0</v>
      </c>
      <c r="G68" s="23">
        <f>'15.3'!G73</f>
        <v>0</v>
      </c>
      <c r="H68" s="23">
        <f>'15.4'!I70</f>
        <v>0</v>
      </c>
      <c r="I68" s="23">
        <f>'15.5'!K73</f>
        <v>0</v>
      </c>
    </row>
    <row r="69" spans="1:9" ht="15.95" customHeight="1" x14ac:dyDescent="0.25">
      <c r="A69" s="21" t="s">
        <v>62</v>
      </c>
      <c r="B69" s="22" t="str">
        <f>VLOOKUP(A69,' Рейтинг (раздел 15)'!$A$3:$H$90,2,FALSE)</f>
        <v>52-65</v>
      </c>
      <c r="C69" s="22" t="str">
        <f t="shared" si="6"/>
        <v>3-4</v>
      </c>
      <c r="D69" s="30">
        <f t="shared" si="1"/>
        <v>1</v>
      </c>
      <c r="E69" s="23">
        <f>'15.1'!M73</f>
        <v>0</v>
      </c>
      <c r="F69" s="23">
        <f>'15.2'!J74</f>
        <v>0</v>
      </c>
      <c r="G69" s="23">
        <f>'15.3'!G74</f>
        <v>0</v>
      </c>
      <c r="H69" s="23">
        <f>'15.4'!I71</f>
        <v>0</v>
      </c>
      <c r="I69" s="23">
        <f>'15.5'!K74</f>
        <v>1</v>
      </c>
    </row>
    <row r="70" spans="1:9" ht="15.95" customHeight="1" x14ac:dyDescent="0.25">
      <c r="A70" s="21" t="s">
        <v>63</v>
      </c>
      <c r="B70" s="22" t="str">
        <f>VLOOKUP(A70,' Рейтинг (раздел 15)'!$A$3:$H$90,2,FALSE)</f>
        <v>69-84</v>
      </c>
      <c r="C70" s="22" t="str">
        <f t="shared" si="6"/>
        <v>5-6</v>
      </c>
      <c r="D70" s="30">
        <f t="shared" si="1"/>
        <v>0</v>
      </c>
      <c r="E70" s="23">
        <f>'15.1'!M74</f>
        <v>0</v>
      </c>
      <c r="F70" s="23">
        <f>'15.2'!J75</f>
        <v>0</v>
      </c>
      <c r="G70" s="23">
        <f>'15.3'!G75</f>
        <v>0</v>
      </c>
      <c r="H70" s="23">
        <f>'15.4'!I72</f>
        <v>0</v>
      </c>
      <c r="I70" s="23">
        <f>'15.5'!K75</f>
        <v>0</v>
      </c>
    </row>
    <row r="71" spans="1:9" ht="15.95" customHeight="1" x14ac:dyDescent="0.25">
      <c r="A71" s="21" t="s">
        <v>64</v>
      </c>
      <c r="B71" s="22" t="str">
        <f>VLOOKUP(A71,' Рейтинг (раздел 15)'!$A$3:$H$90,2,FALSE)</f>
        <v>17-27</v>
      </c>
      <c r="C71" s="22" t="str">
        <f t="shared" si="6"/>
        <v>1</v>
      </c>
      <c r="D71" s="30">
        <f t="shared" si="1"/>
        <v>3</v>
      </c>
      <c r="E71" s="23">
        <f>'15.1'!M75</f>
        <v>0</v>
      </c>
      <c r="F71" s="23">
        <f>'15.2'!J76</f>
        <v>2</v>
      </c>
      <c r="G71" s="23">
        <f>'15.3'!G76</f>
        <v>0</v>
      </c>
      <c r="H71" s="23">
        <f>'15.4'!I73</f>
        <v>0</v>
      </c>
      <c r="I71" s="23">
        <f>'15.5'!K76</f>
        <v>1</v>
      </c>
    </row>
    <row r="72" spans="1:9" ht="15.95" customHeight="1" x14ac:dyDescent="0.25">
      <c r="A72" s="21" t="s">
        <v>65</v>
      </c>
      <c r="B72" s="22" t="str">
        <f>VLOOKUP(A72,' Рейтинг (раздел 15)'!$A$3:$H$90,2,FALSE)</f>
        <v>52-65</v>
      </c>
      <c r="C72" s="22" t="str">
        <f t="shared" si="6"/>
        <v>3-4</v>
      </c>
      <c r="D72" s="30">
        <f t="shared" ref="D72:D99" si="7">SUM(E72:I72)</f>
        <v>1</v>
      </c>
      <c r="E72" s="23">
        <f>'15.1'!M76</f>
        <v>0</v>
      </c>
      <c r="F72" s="23">
        <f>'15.2'!J77</f>
        <v>0</v>
      </c>
      <c r="G72" s="23">
        <f>'15.3'!G77</f>
        <v>0</v>
      </c>
      <c r="H72" s="23">
        <f>'15.4'!I74</f>
        <v>0</v>
      </c>
      <c r="I72" s="23">
        <f>'15.5'!K77</f>
        <v>1</v>
      </c>
    </row>
    <row r="73" spans="1:9" ht="15.95" customHeight="1" x14ac:dyDescent="0.25">
      <c r="A73" s="21" t="s">
        <v>66</v>
      </c>
      <c r="B73" s="22" t="str">
        <f>VLOOKUP(A73,' Рейтинг (раздел 15)'!$A$3:$H$90,2,FALSE)</f>
        <v>69-84</v>
      </c>
      <c r="C73" s="22" t="str">
        <f t="shared" si="6"/>
        <v>5-6</v>
      </c>
      <c r="D73" s="30">
        <f t="shared" si="7"/>
        <v>0</v>
      </c>
      <c r="E73" s="23">
        <f>'15.1'!M77</f>
        <v>0</v>
      </c>
      <c r="F73" s="23">
        <f>'15.2'!J78</f>
        <v>0</v>
      </c>
      <c r="G73" s="23">
        <f>'15.3'!G78</f>
        <v>0</v>
      </c>
      <c r="H73" s="23">
        <f>'15.4'!I75</f>
        <v>0</v>
      </c>
      <c r="I73" s="23">
        <f>'15.5'!K78</f>
        <v>0</v>
      </c>
    </row>
    <row r="74" spans="1:9" ht="15.95" customHeight="1" x14ac:dyDescent="0.25">
      <c r="A74" s="19" t="s">
        <v>67</v>
      </c>
      <c r="B74" s="24"/>
      <c r="C74" s="25"/>
      <c r="D74" s="31"/>
      <c r="E74" s="26"/>
      <c r="F74" s="26"/>
      <c r="G74" s="26"/>
      <c r="H74" s="26"/>
      <c r="I74" s="26"/>
    </row>
    <row r="75" spans="1:9" ht="15.95" customHeight="1" x14ac:dyDescent="0.25">
      <c r="A75" s="21" t="s">
        <v>68</v>
      </c>
      <c r="B75" s="22" t="str">
        <f>VLOOKUP(A75,' Рейтинг (раздел 15)'!$A$3:$H$90,2,FALSE)</f>
        <v>5-9</v>
      </c>
      <c r="C75" s="22" t="str">
        <f>RANK(D75,$D$75:$D$86)&amp;IF(COUNTIF($D$75:$D$86,D75)&gt;1,"-"&amp;RANK(D75,$D$75:$D$86)+COUNTIF($D$75:$D$86,D75)-1,"")</f>
        <v>3-4</v>
      </c>
      <c r="D75" s="30">
        <f t="shared" si="7"/>
        <v>6</v>
      </c>
      <c r="E75" s="23">
        <f>'15.1'!M79</f>
        <v>2</v>
      </c>
      <c r="F75" s="23">
        <f>'15.2'!J80</f>
        <v>2</v>
      </c>
      <c r="G75" s="23">
        <f>'15.3'!G80</f>
        <v>0</v>
      </c>
      <c r="H75" s="23">
        <f>'15.4'!I77</f>
        <v>1</v>
      </c>
      <c r="I75" s="23">
        <f>'15.5'!K80</f>
        <v>1</v>
      </c>
    </row>
    <row r="76" spans="1:9" ht="15.95" customHeight="1" x14ac:dyDescent="0.25">
      <c r="A76" s="21" t="s">
        <v>69</v>
      </c>
      <c r="B76" s="22" t="str">
        <f>VLOOKUP(A76,' Рейтинг (раздел 15)'!$A$3:$H$90,2,FALSE)</f>
        <v>66-68</v>
      </c>
      <c r="C76" s="22" t="str">
        <f t="shared" ref="C76:C86" si="8">RANK(D76,$D$75:$D$86)&amp;IF(COUNTIF($D$75:$D$86,D76)&gt;1,"-"&amp;RANK(D76,$D$75:$D$86)+COUNTIF($D$75:$D$86,D76)-1,"")</f>
        <v>10-11</v>
      </c>
      <c r="D76" s="30">
        <f t="shared" si="7"/>
        <v>0.5</v>
      </c>
      <c r="E76" s="23">
        <f>'15.1'!M80</f>
        <v>0</v>
      </c>
      <c r="F76" s="23">
        <f>'15.2'!J81</f>
        <v>0</v>
      </c>
      <c r="G76" s="23">
        <f>'15.3'!G81</f>
        <v>0</v>
      </c>
      <c r="H76" s="23">
        <f>'15.4'!I78</f>
        <v>0</v>
      </c>
      <c r="I76" s="23">
        <f>'15.5'!K81</f>
        <v>0.5</v>
      </c>
    </row>
    <row r="77" spans="1:9" ht="15.95" customHeight="1" x14ac:dyDescent="0.25">
      <c r="A77" s="21" t="s">
        <v>70</v>
      </c>
      <c r="B77" s="22" t="str">
        <f>VLOOKUP(A77,' Рейтинг (раздел 15)'!$A$3:$H$90,2,FALSE)</f>
        <v>66-68</v>
      </c>
      <c r="C77" s="22" t="str">
        <f t="shared" si="8"/>
        <v>10-11</v>
      </c>
      <c r="D77" s="30">
        <f t="shared" si="7"/>
        <v>0.5</v>
      </c>
      <c r="E77" s="23">
        <f>'15.1'!M81</f>
        <v>0</v>
      </c>
      <c r="F77" s="23">
        <f>'15.2'!J82</f>
        <v>0</v>
      </c>
      <c r="G77" s="23">
        <f>'15.3'!G82</f>
        <v>0</v>
      </c>
      <c r="H77" s="23">
        <f>'15.4'!I79</f>
        <v>0.5</v>
      </c>
      <c r="I77" s="23">
        <f>'15.5'!K82</f>
        <v>0</v>
      </c>
    </row>
    <row r="78" spans="1:9" ht="15.95" customHeight="1" x14ac:dyDescent="0.25">
      <c r="A78" s="21" t="s">
        <v>71</v>
      </c>
      <c r="B78" s="22" t="str">
        <f>VLOOKUP(A78,' Рейтинг (раздел 15)'!$A$3:$H$90,2,FALSE)</f>
        <v>49-51</v>
      </c>
      <c r="C78" s="22" t="str">
        <f t="shared" si="8"/>
        <v>7</v>
      </c>
      <c r="D78" s="30">
        <f t="shared" si="7"/>
        <v>1.5</v>
      </c>
      <c r="E78" s="23">
        <f>'15.1'!M82</f>
        <v>0.5</v>
      </c>
      <c r="F78" s="23">
        <f>'15.2'!J83</f>
        <v>0</v>
      </c>
      <c r="G78" s="23">
        <f>'15.3'!G83</f>
        <v>0</v>
      </c>
      <c r="H78" s="23">
        <f>'15.4'!I80</f>
        <v>0</v>
      </c>
      <c r="I78" s="23">
        <f>'15.5'!K83</f>
        <v>1</v>
      </c>
    </row>
    <row r="79" spans="1:9" ht="15.95" customHeight="1" x14ac:dyDescent="0.25">
      <c r="A79" s="21" t="s">
        <v>72</v>
      </c>
      <c r="B79" s="22" t="str">
        <f>VLOOKUP(A79,' Рейтинг (раздел 15)'!$A$3:$H$90,2,FALSE)</f>
        <v>17-27</v>
      </c>
      <c r="C79" s="22" t="str">
        <f t="shared" si="8"/>
        <v>5</v>
      </c>
      <c r="D79" s="30">
        <f t="shared" si="7"/>
        <v>3</v>
      </c>
      <c r="E79" s="23">
        <f>'15.1'!M83</f>
        <v>1</v>
      </c>
      <c r="F79" s="23">
        <f>'15.2'!J84</f>
        <v>0</v>
      </c>
      <c r="G79" s="23">
        <f>'15.3'!G84</f>
        <v>1</v>
      </c>
      <c r="H79" s="23">
        <f>'15.4'!I81</f>
        <v>0</v>
      </c>
      <c r="I79" s="23">
        <f>'15.5'!K84</f>
        <v>1</v>
      </c>
    </row>
    <row r="80" spans="1:9" ht="15.95" customHeight="1" x14ac:dyDescent="0.25">
      <c r="A80" s="21" t="s">
        <v>73</v>
      </c>
      <c r="B80" s="22" t="str">
        <f>VLOOKUP(A80,' Рейтинг (раздел 15)'!$A$3:$H$90,2,FALSE)</f>
        <v>69-84</v>
      </c>
      <c r="C80" s="22" t="str">
        <f t="shared" si="8"/>
        <v>12</v>
      </c>
      <c r="D80" s="30">
        <f t="shared" si="7"/>
        <v>0</v>
      </c>
      <c r="E80" s="23">
        <f>'15.1'!M84</f>
        <v>0</v>
      </c>
      <c r="F80" s="23">
        <f>'15.2'!J85</f>
        <v>0</v>
      </c>
      <c r="G80" s="23">
        <f>'15.3'!G85</f>
        <v>0</v>
      </c>
      <c r="H80" s="23">
        <f>'15.4'!I82</f>
        <v>0</v>
      </c>
      <c r="I80" s="23">
        <f>'15.5'!K85</f>
        <v>0</v>
      </c>
    </row>
    <row r="81" spans="1:9" ht="15.95" customHeight="1" x14ac:dyDescent="0.25">
      <c r="A81" s="21" t="s">
        <v>74</v>
      </c>
      <c r="B81" s="22" t="str">
        <f>VLOOKUP(A81,' Рейтинг (раздел 15)'!$A$3:$H$90,2,FALSE)</f>
        <v>2-4</v>
      </c>
      <c r="C81" s="22" t="str">
        <f t="shared" si="8"/>
        <v>2</v>
      </c>
      <c r="D81" s="30">
        <f t="shared" si="7"/>
        <v>7</v>
      </c>
      <c r="E81" s="23">
        <f>'15.1'!M85</f>
        <v>2</v>
      </c>
      <c r="F81" s="23">
        <f>'15.2'!J86</f>
        <v>2</v>
      </c>
      <c r="G81" s="23">
        <f>'15.3'!G86</f>
        <v>2</v>
      </c>
      <c r="H81" s="23">
        <f>'15.4'!I83</f>
        <v>0</v>
      </c>
      <c r="I81" s="23">
        <f>'15.5'!K86</f>
        <v>1</v>
      </c>
    </row>
    <row r="82" spans="1:9" ht="15.95" customHeight="1" x14ac:dyDescent="0.25">
      <c r="A82" s="21" t="s">
        <v>75</v>
      </c>
      <c r="B82" s="22" t="str">
        <f>VLOOKUP(A82,' Рейтинг (раздел 15)'!$A$3:$H$90,2,FALSE)</f>
        <v>1</v>
      </c>
      <c r="C82" s="22" t="str">
        <f t="shared" si="8"/>
        <v>1</v>
      </c>
      <c r="D82" s="30">
        <f t="shared" si="7"/>
        <v>8</v>
      </c>
      <c r="E82" s="23">
        <f>'15.1'!M86</f>
        <v>2</v>
      </c>
      <c r="F82" s="23">
        <f>'15.2'!J87</f>
        <v>2</v>
      </c>
      <c r="G82" s="23">
        <f>'15.3'!G87</f>
        <v>2</v>
      </c>
      <c r="H82" s="23">
        <f>'15.4'!I84</f>
        <v>1</v>
      </c>
      <c r="I82" s="23">
        <f>'15.5'!K87</f>
        <v>1</v>
      </c>
    </row>
    <row r="83" spans="1:9" ht="15.95" customHeight="1" x14ac:dyDescent="0.25">
      <c r="A83" s="21" t="s">
        <v>76</v>
      </c>
      <c r="B83" s="22" t="str">
        <f>VLOOKUP(A83,' Рейтинг (раздел 15)'!$A$3:$H$90,2,FALSE)</f>
        <v>52-65</v>
      </c>
      <c r="C83" s="22" t="str">
        <f t="shared" si="8"/>
        <v>8-9</v>
      </c>
      <c r="D83" s="30">
        <f t="shared" si="7"/>
        <v>1</v>
      </c>
      <c r="E83" s="23">
        <f>'15.1'!M87</f>
        <v>1</v>
      </c>
      <c r="F83" s="23">
        <f>'15.2'!J88</f>
        <v>0</v>
      </c>
      <c r="G83" s="23">
        <f>'15.3'!G88</f>
        <v>0</v>
      </c>
      <c r="H83" s="23">
        <f>'15.4'!I85</f>
        <v>0</v>
      </c>
      <c r="I83" s="23">
        <f>'15.5'!K88</f>
        <v>0</v>
      </c>
    </row>
    <row r="84" spans="1:9" ht="15.95" customHeight="1" x14ac:dyDescent="0.25">
      <c r="A84" s="21" t="s">
        <v>77</v>
      </c>
      <c r="B84" s="22" t="str">
        <f>VLOOKUP(A84,' Рейтинг (раздел 15)'!$A$3:$H$90,2,FALSE)</f>
        <v>30-48</v>
      </c>
      <c r="C84" s="22" t="str">
        <f t="shared" si="8"/>
        <v>6</v>
      </c>
      <c r="D84" s="30">
        <f t="shared" si="7"/>
        <v>2</v>
      </c>
      <c r="E84" s="23">
        <f>'15.1'!M88</f>
        <v>2</v>
      </c>
      <c r="F84" s="23">
        <f>'15.2'!J89</f>
        <v>0</v>
      </c>
      <c r="G84" s="23">
        <f>'15.3'!G89</f>
        <v>0</v>
      </c>
      <c r="H84" s="23">
        <f>'15.4'!I86</f>
        <v>0</v>
      </c>
      <c r="I84" s="23">
        <f>'15.5'!K89</f>
        <v>0</v>
      </c>
    </row>
    <row r="85" spans="1:9" ht="15.95" customHeight="1" x14ac:dyDescent="0.25">
      <c r="A85" s="21" t="s">
        <v>78</v>
      </c>
      <c r="B85" s="22" t="str">
        <f>VLOOKUP(A85,' Рейтинг (раздел 15)'!$A$3:$H$90,2,FALSE)</f>
        <v>5-9</v>
      </c>
      <c r="C85" s="22" t="str">
        <f t="shared" si="8"/>
        <v>3-4</v>
      </c>
      <c r="D85" s="30">
        <f t="shared" si="7"/>
        <v>6</v>
      </c>
      <c r="E85" s="23">
        <f>'15.1'!M89</f>
        <v>0</v>
      </c>
      <c r="F85" s="23">
        <f>'15.2'!J90</f>
        <v>2</v>
      </c>
      <c r="G85" s="23">
        <f>'15.3'!G90</f>
        <v>2</v>
      </c>
      <c r="H85" s="23">
        <f>'15.4'!I87</f>
        <v>1</v>
      </c>
      <c r="I85" s="23">
        <f>'15.5'!K90</f>
        <v>1</v>
      </c>
    </row>
    <row r="86" spans="1:9" ht="15.95" customHeight="1" x14ac:dyDescent="0.25">
      <c r="A86" s="21" t="s">
        <v>79</v>
      </c>
      <c r="B86" s="22" t="str">
        <f>VLOOKUP(A86,' Рейтинг (раздел 15)'!$A$3:$H$90,2,FALSE)</f>
        <v>52-65</v>
      </c>
      <c r="C86" s="22" t="str">
        <f t="shared" si="8"/>
        <v>8-9</v>
      </c>
      <c r="D86" s="30">
        <f t="shared" si="7"/>
        <v>1</v>
      </c>
      <c r="E86" s="23">
        <f>'15.1'!M90</f>
        <v>0</v>
      </c>
      <c r="F86" s="23">
        <f>'15.2'!J91</f>
        <v>0</v>
      </c>
      <c r="G86" s="23">
        <f>'15.3'!G91</f>
        <v>0</v>
      </c>
      <c r="H86" s="23">
        <f>'15.4'!I88</f>
        <v>1</v>
      </c>
      <c r="I86" s="23">
        <f>'15.5'!K91</f>
        <v>0</v>
      </c>
    </row>
    <row r="87" spans="1:9" ht="15.95" customHeight="1" x14ac:dyDescent="0.25">
      <c r="A87" s="19" t="s">
        <v>80</v>
      </c>
      <c r="B87" s="24"/>
      <c r="C87" s="25"/>
      <c r="D87" s="31"/>
      <c r="E87" s="26"/>
      <c r="F87" s="26"/>
      <c r="G87" s="26"/>
      <c r="H87" s="26"/>
      <c r="I87" s="26"/>
    </row>
    <row r="88" spans="1:9" ht="15.95" customHeight="1" x14ac:dyDescent="0.25">
      <c r="A88" s="21" t="s">
        <v>81</v>
      </c>
      <c r="B88" s="22" t="str">
        <f>VLOOKUP(A88,' Рейтинг (раздел 15)'!$A$3:$H$90,2,FALSE)</f>
        <v>49-51</v>
      </c>
      <c r="C88" s="22" t="str">
        <f>RANK(D88,$D$88:$D$96)&amp;IF(COUNTIF($D$88:$D$96,D88)&gt;1,"-"&amp;RANK(D88,$D$88:$D$96)+COUNTIF($D$88:$D$96,D88)-1,"")</f>
        <v>3</v>
      </c>
      <c r="D88" s="30">
        <f t="shared" si="7"/>
        <v>1.5</v>
      </c>
      <c r="E88" s="23">
        <f>'15.1'!M92</f>
        <v>0.5</v>
      </c>
      <c r="F88" s="23">
        <f>'15.2'!J93</f>
        <v>0</v>
      </c>
      <c r="G88" s="23">
        <f>'15.3'!G93</f>
        <v>0</v>
      </c>
      <c r="H88" s="23">
        <f>'15.4'!I90</f>
        <v>0</v>
      </c>
      <c r="I88" s="23">
        <f>'15.5'!K93</f>
        <v>1</v>
      </c>
    </row>
    <row r="89" spans="1:9" ht="15.95" customHeight="1" x14ac:dyDescent="0.25">
      <c r="A89" s="21" t="s">
        <v>82</v>
      </c>
      <c r="B89" s="22" t="str">
        <f>VLOOKUP(A89,' Рейтинг (раздел 15)'!$A$3:$H$90,2,FALSE)</f>
        <v>52-65</v>
      </c>
      <c r="C89" s="22" t="str">
        <f t="shared" ref="C89:C96" si="9">RANK(D89,$D$88:$D$96)&amp;IF(COUNTIF($D$88:$D$96,D89)&gt;1,"-"&amp;RANK(D89,$D$88:$D$96)+COUNTIF($D$88:$D$96,D89)-1,"")</f>
        <v>4-7</v>
      </c>
      <c r="D89" s="30">
        <f t="shared" si="7"/>
        <v>1</v>
      </c>
      <c r="E89" s="23">
        <f>'15.1'!M93</f>
        <v>1</v>
      </c>
      <c r="F89" s="23">
        <f>'15.2'!J94</f>
        <v>0</v>
      </c>
      <c r="G89" s="23">
        <f>'15.3'!G94</f>
        <v>0</v>
      </c>
      <c r="H89" s="23">
        <f>'15.4'!I91</f>
        <v>0</v>
      </c>
      <c r="I89" s="23">
        <f>'15.5'!K94</f>
        <v>0</v>
      </c>
    </row>
    <row r="90" spans="1:9" ht="15.95" customHeight="1" x14ac:dyDescent="0.25">
      <c r="A90" s="21" t="s">
        <v>83</v>
      </c>
      <c r="B90" s="22" t="str">
        <f>VLOOKUP(A90,' Рейтинг (раздел 15)'!$A$3:$H$90,2,FALSE)</f>
        <v>52-65</v>
      </c>
      <c r="C90" s="22" t="str">
        <f t="shared" si="9"/>
        <v>4-7</v>
      </c>
      <c r="D90" s="30">
        <f t="shared" si="7"/>
        <v>1</v>
      </c>
      <c r="E90" s="23">
        <f>'15.1'!M94</f>
        <v>0</v>
      </c>
      <c r="F90" s="23">
        <f>'15.2'!J95</f>
        <v>0</v>
      </c>
      <c r="G90" s="23">
        <f>'15.3'!G95</f>
        <v>1</v>
      </c>
      <c r="H90" s="23">
        <f>'15.4'!I92</f>
        <v>0</v>
      </c>
      <c r="I90" s="23">
        <f>'15.5'!K95</f>
        <v>0</v>
      </c>
    </row>
    <row r="91" spans="1:9" ht="15.95" customHeight="1" x14ac:dyDescent="0.25">
      <c r="A91" s="21" t="s">
        <v>84</v>
      </c>
      <c r="B91" s="22" t="str">
        <f>VLOOKUP(A91,' Рейтинг (раздел 15)'!$A$3:$H$90,2,FALSE)</f>
        <v>52-65</v>
      </c>
      <c r="C91" s="22" t="str">
        <f t="shared" si="9"/>
        <v>4-7</v>
      </c>
      <c r="D91" s="30">
        <f t="shared" si="7"/>
        <v>1</v>
      </c>
      <c r="E91" s="23">
        <f>'15.1'!M95</f>
        <v>0</v>
      </c>
      <c r="F91" s="23">
        <f>'15.2'!J96</f>
        <v>0</v>
      </c>
      <c r="G91" s="23">
        <f>'15.3'!G96</f>
        <v>0</v>
      </c>
      <c r="H91" s="23">
        <f>'15.4'!I93</f>
        <v>0</v>
      </c>
      <c r="I91" s="23">
        <f>'15.5'!K96</f>
        <v>1</v>
      </c>
    </row>
    <row r="92" spans="1:9" ht="15.95" customHeight="1" x14ac:dyDescent="0.25">
      <c r="A92" s="21" t="s">
        <v>85</v>
      </c>
      <c r="B92" s="22" t="str">
        <f>VLOOKUP(A92,' Рейтинг (раздел 15)'!$A$3:$H$90,2,FALSE)</f>
        <v>52-65</v>
      </c>
      <c r="C92" s="22" t="str">
        <f t="shared" si="9"/>
        <v>4-7</v>
      </c>
      <c r="D92" s="30">
        <f t="shared" si="7"/>
        <v>1</v>
      </c>
      <c r="E92" s="23">
        <f>'15.1'!M96</f>
        <v>0</v>
      </c>
      <c r="F92" s="23">
        <f>'15.2'!J97</f>
        <v>0</v>
      </c>
      <c r="G92" s="23">
        <f>'15.3'!G97</f>
        <v>0</v>
      </c>
      <c r="H92" s="23">
        <f>'15.4'!I94</f>
        <v>0</v>
      </c>
      <c r="I92" s="23">
        <f>'15.5'!K97</f>
        <v>1</v>
      </c>
    </row>
    <row r="93" spans="1:9" ht="15.95" customHeight="1" x14ac:dyDescent="0.25">
      <c r="A93" s="21" t="s">
        <v>86</v>
      </c>
      <c r="B93" s="22" t="str">
        <f>VLOOKUP(A93,' Рейтинг (раздел 15)'!$A$3:$H$90,2,FALSE)</f>
        <v>69-84</v>
      </c>
      <c r="C93" s="22" t="str">
        <f t="shared" si="9"/>
        <v>8-9</v>
      </c>
      <c r="D93" s="30">
        <f t="shared" si="7"/>
        <v>0</v>
      </c>
      <c r="E93" s="23">
        <f>'15.1'!M97</f>
        <v>0</v>
      </c>
      <c r="F93" s="23">
        <f>'15.2'!J98</f>
        <v>0</v>
      </c>
      <c r="G93" s="23">
        <f>'15.3'!G98</f>
        <v>0</v>
      </c>
      <c r="H93" s="23">
        <f>'15.4'!I95</f>
        <v>0</v>
      </c>
      <c r="I93" s="23">
        <f>'15.5'!K98</f>
        <v>0</v>
      </c>
    </row>
    <row r="94" spans="1:9" ht="15.95" customHeight="1" x14ac:dyDescent="0.25">
      <c r="A94" s="21" t="s">
        <v>87</v>
      </c>
      <c r="B94" s="22" t="str">
        <f>VLOOKUP(A94,' Рейтинг (раздел 15)'!$A$3:$H$90,2,FALSE)</f>
        <v>30-48</v>
      </c>
      <c r="C94" s="22" t="str">
        <f t="shared" si="9"/>
        <v>1-2</v>
      </c>
      <c r="D94" s="30">
        <f t="shared" si="7"/>
        <v>2</v>
      </c>
      <c r="E94" s="23">
        <f>'15.1'!M98</f>
        <v>0</v>
      </c>
      <c r="F94" s="23">
        <f>'15.2'!J99</f>
        <v>0</v>
      </c>
      <c r="G94" s="23">
        <f>'15.3'!G99</f>
        <v>2</v>
      </c>
      <c r="H94" s="23">
        <f>'15.4'!I96</f>
        <v>0</v>
      </c>
      <c r="I94" s="23">
        <f>'15.5'!K99</f>
        <v>0</v>
      </c>
    </row>
    <row r="95" spans="1:9" ht="15.95" customHeight="1" x14ac:dyDescent="0.25">
      <c r="A95" s="21" t="s">
        <v>88</v>
      </c>
      <c r="B95" s="22" t="str">
        <f>VLOOKUP(A95,' Рейтинг (раздел 15)'!$A$3:$H$90,2,FALSE)</f>
        <v>30-48</v>
      </c>
      <c r="C95" s="22" t="str">
        <f t="shared" si="9"/>
        <v>1-2</v>
      </c>
      <c r="D95" s="30">
        <f t="shared" si="7"/>
        <v>2</v>
      </c>
      <c r="E95" s="23">
        <f>'15.1'!M99</f>
        <v>2</v>
      </c>
      <c r="F95" s="23">
        <f>'15.2'!J100</f>
        <v>0</v>
      </c>
      <c r="G95" s="23">
        <f>'15.3'!G100</f>
        <v>0</v>
      </c>
      <c r="H95" s="23">
        <f>'15.4'!I97</f>
        <v>0</v>
      </c>
      <c r="I95" s="23">
        <f>'15.5'!K100</f>
        <v>0</v>
      </c>
    </row>
    <row r="96" spans="1:9" ht="15.95" customHeight="1" x14ac:dyDescent="0.25">
      <c r="A96" s="21" t="s">
        <v>89</v>
      </c>
      <c r="B96" s="22" t="str">
        <f>VLOOKUP(A96,' Рейтинг (раздел 15)'!$A$3:$H$90,2,FALSE)</f>
        <v>69-84</v>
      </c>
      <c r="C96" s="22" t="str">
        <f t="shared" si="9"/>
        <v>8-9</v>
      </c>
      <c r="D96" s="30">
        <f t="shared" si="7"/>
        <v>0</v>
      </c>
      <c r="E96" s="23">
        <f>'15.1'!M100</f>
        <v>0</v>
      </c>
      <c r="F96" s="23">
        <f>'15.2'!J101</f>
        <v>0</v>
      </c>
      <c r="G96" s="23">
        <f>'15.3'!G101</f>
        <v>0</v>
      </c>
      <c r="H96" s="23">
        <f>'15.4'!I98</f>
        <v>0</v>
      </c>
      <c r="I96" s="23">
        <f>'15.5'!K101</f>
        <v>0</v>
      </c>
    </row>
    <row r="97" spans="1:9" s="13" customFormat="1" x14ac:dyDescent="0.25">
      <c r="A97" s="19" t="s">
        <v>102</v>
      </c>
      <c r="B97" s="24"/>
      <c r="C97" s="27"/>
      <c r="D97" s="31"/>
      <c r="E97" s="26"/>
      <c r="F97" s="26"/>
      <c r="G97" s="26"/>
      <c r="H97" s="26"/>
      <c r="I97" s="26"/>
    </row>
    <row r="98" spans="1:9" x14ac:dyDescent="0.25">
      <c r="A98" s="21" t="s">
        <v>103</v>
      </c>
      <c r="B98" s="22" t="str">
        <f>VLOOKUP(A98,' Рейтинг (раздел 15)'!$A$3:$H$90,2,FALSE)</f>
        <v>30-48</v>
      </c>
      <c r="C98" s="28" t="str">
        <f>RANK(D98,$D$98:$D$99)&amp;IF(COUNTIF($D$98:$D$99,D98)&gt;1,"-"&amp;RANK(D98,$D$98:$D$99)+COUNTIF($D$98:$D$99,D98)-1,"")</f>
        <v>1</v>
      </c>
      <c r="D98" s="30">
        <f t="shared" si="7"/>
        <v>2</v>
      </c>
      <c r="E98" s="23">
        <f>'15.1'!M102</f>
        <v>0</v>
      </c>
      <c r="F98" s="23">
        <f>'15.2'!J103</f>
        <v>0</v>
      </c>
      <c r="G98" s="23">
        <f>'15.3'!G103</f>
        <v>0</v>
      </c>
      <c r="H98" s="23">
        <f>'15.4'!I100</f>
        <v>1</v>
      </c>
      <c r="I98" s="23">
        <f>'15.5'!K103</f>
        <v>1</v>
      </c>
    </row>
    <row r="99" spans="1:9" x14ac:dyDescent="0.25">
      <c r="A99" s="21" t="s">
        <v>104</v>
      </c>
      <c r="B99" s="22" t="str">
        <f>VLOOKUP(A99,' Рейтинг (раздел 15)'!$A$3:$H$90,2,FALSE)</f>
        <v>69-84</v>
      </c>
      <c r="C99" s="28" t="str">
        <f>RANK(D99,$D$98:$D$99)&amp;IF(COUNTIF($D$98:$D$99,D99)&gt;1,"-"&amp;RANK(D99,$D$98:$D$99)+COUNTIF($D$98:$D$99,D99)-1,"")</f>
        <v>2</v>
      </c>
      <c r="D99" s="30">
        <f t="shared" si="7"/>
        <v>0</v>
      </c>
      <c r="E99" s="23">
        <f>'15.1'!M103</f>
        <v>0</v>
      </c>
      <c r="F99" s="23">
        <f>'15.2'!J104</f>
        <v>0</v>
      </c>
      <c r="G99" s="23">
        <f>'15.3'!G104</f>
        <v>0</v>
      </c>
      <c r="H99" s="23">
        <f>'15.4'!I101</f>
        <v>0</v>
      </c>
      <c r="I99" s="23">
        <f>'15.5'!K104</f>
        <v>0</v>
      </c>
    </row>
    <row r="101" spans="1:9" x14ac:dyDescent="0.25">
      <c r="D101" s="100"/>
    </row>
  </sheetData>
  <mergeCells count="1">
    <mergeCell ref="A1:I1"/>
  </mergeCells>
  <pageMargins left="0.47244094488188981" right="0.47244094488188981" top="0.6692913385826772" bottom="0.6692913385826772" header="0.43307086614173229" footer="0.43307086614173229"/>
  <pageSetup paperSize="9" scale="58" fitToHeight="3" orientation="landscape" r:id="rId1"/>
  <headerFooter scaleWithDoc="0">
    <oddFooter>&amp;C&amp;"Times New Roman,обычный"&amp;8&amp;P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zoomScaleSheetLayoutView="100" workbookViewId="0">
      <selection activeCell="B7" sqref="B7"/>
    </sheetView>
  </sheetViews>
  <sheetFormatPr defaultRowHeight="15" x14ac:dyDescent="0.25"/>
  <cols>
    <col min="1" max="1" width="7.28515625" customWidth="1"/>
    <col min="2" max="2" width="168" customWidth="1"/>
    <col min="3" max="3" width="10.7109375" customWidth="1"/>
    <col min="4" max="4" width="15.42578125" customWidth="1"/>
    <col min="5" max="5" width="15.7109375" customWidth="1"/>
  </cols>
  <sheetData>
    <row r="1" spans="1:5" ht="18.75" customHeight="1" x14ac:dyDescent="0.25">
      <c r="A1" s="29" t="s">
        <v>530</v>
      </c>
      <c r="B1" s="58"/>
      <c r="C1" s="58"/>
      <c r="D1" s="58"/>
      <c r="E1" s="58"/>
    </row>
    <row r="2" spans="1:5" x14ac:dyDescent="0.25">
      <c r="A2" s="114" t="s">
        <v>96</v>
      </c>
      <c r="B2" s="116" t="s">
        <v>97</v>
      </c>
      <c r="C2" s="116" t="s">
        <v>98</v>
      </c>
      <c r="D2" s="116" t="s">
        <v>99</v>
      </c>
      <c r="E2" s="116"/>
    </row>
    <row r="3" spans="1:5" ht="48" x14ac:dyDescent="0.25">
      <c r="A3" s="115"/>
      <c r="B3" s="117"/>
      <c r="C3" s="117"/>
      <c r="D3" s="61" t="s">
        <v>100</v>
      </c>
      <c r="E3" s="62" t="s">
        <v>101</v>
      </c>
    </row>
    <row r="4" spans="1:5" x14ac:dyDescent="0.25">
      <c r="A4" s="118">
        <v>15</v>
      </c>
      <c r="B4" s="72" t="s">
        <v>345</v>
      </c>
      <c r="C4" s="119">
        <v>8</v>
      </c>
      <c r="D4" s="122"/>
      <c r="E4" s="122"/>
    </row>
    <row r="5" spans="1:5" ht="24" x14ac:dyDescent="0.25">
      <c r="A5" s="118"/>
      <c r="B5" s="73" t="s">
        <v>346</v>
      </c>
      <c r="C5" s="119"/>
      <c r="D5" s="122"/>
      <c r="E5" s="122"/>
    </row>
    <row r="6" spans="1:5" x14ac:dyDescent="0.25">
      <c r="A6" s="120" t="s">
        <v>368</v>
      </c>
      <c r="B6" s="74" t="s">
        <v>528</v>
      </c>
      <c r="C6" s="121"/>
      <c r="D6" s="121"/>
      <c r="E6" s="121"/>
    </row>
    <row r="7" spans="1:5" ht="48" x14ac:dyDescent="0.25">
      <c r="A7" s="120"/>
      <c r="B7" s="70" t="s">
        <v>347</v>
      </c>
      <c r="C7" s="121"/>
      <c r="D7" s="121"/>
      <c r="E7" s="121"/>
    </row>
    <row r="8" spans="1:5" ht="28.5" customHeight="1" x14ac:dyDescent="0.25">
      <c r="A8" s="120"/>
      <c r="B8" s="71" t="s">
        <v>348</v>
      </c>
      <c r="C8" s="121"/>
      <c r="D8" s="121"/>
      <c r="E8" s="121"/>
    </row>
    <row r="9" spans="1:5" x14ac:dyDescent="0.25">
      <c r="A9" s="65"/>
      <c r="B9" s="64" t="s">
        <v>355</v>
      </c>
      <c r="C9" s="63">
        <v>2</v>
      </c>
      <c r="D9" s="63"/>
      <c r="E9" s="63">
        <v>0.5</v>
      </c>
    </row>
    <row r="10" spans="1:5" x14ac:dyDescent="0.25">
      <c r="A10" s="65"/>
      <c r="B10" s="64" t="s">
        <v>356</v>
      </c>
      <c r="C10" s="63">
        <v>1</v>
      </c>
      <c r="D10" s="63"/>
      <c r="E10" s="63">
        <v>0.5</v>
      </c>
    </row>
    <row r="11" spans="1:5" x14ac:dyDescent="0.25">
      <c r="A11" s="65"/>
      <c r="B11" s="64" t="s">
        <v>349</v>
      </c>
      <c r="C11" s="63">
        <v>0</v>
      </c>
      <c r="D11" s="63"/>
      <c r="E11" s="63"/>
    </row>
    <row r="12" spans="1:5" x14ac:dyDescent="0.25">
      <c r="A12" s="120" t="s">
        <v>369</v>
      </c>
      <c r="B12" s="69" t="s">
        <v>350</v>
      </c>
      <c r="C12" s="121"/>
      <c r="D12" s="121"/>
      <c r="E12" s="121"/>
    </row>
    <row r="13" spans="1:5" ht="48" x14ac:dyDescent="0.25">
      <c r="A13" s="120"/>
      <c r="B13" s="70" t="s">
        <v>110</v>
      </c>
      <c r="C13" s="121"/>
      <c r="D13" s="121"/>
      <c r="E13" s="121"/>
    </row>
    <row r="14" spans="1:5" ht="48" x14ac:dyDescent="0.25">
      <c r="A14" s="120"/>
      <c r="B14" s="71" t="s">
        <v>111</v>
      </c>
      <c r="C14" s="121"/>
      <c r="D14" s="121"/>
      <c r="E14" s="121"/>
    </row>
    <row r="15" spans="1:5" x14ac:dyDescent="0.25">
      <c r="A15" s="65"/>
      <c r="B15" s="64" t="s">
        <v>112</v>
      </c>
      <c r="C15" s="63">
        <v>2</v>
      </c>
      <c r="D15" s="63"/>
      <c r="E15" s="63">
        <v>0.5</v>
      </c>
    </row>
    <row r="16" spans="1:5" x14ac:dyDescent="0.25">
      <c r="A16" s="65"/>
      <c r="B16" s="64" t="s">
        <v>113</v>
      </c>
      <c r="C16" s="63">
        <v>1</v>
      </c>
      <c r="D16" s="63"/>
      <c r="E16" s="63">
        <v>0.5</v>
      </c>
    </row>
    <row r="17" spans="1:5" x14ac:dyDescent="0.25">
      <c r="A17" s="65"/>
      <c r="B17" s="64" t="s">
        <v>351</v>
      </c>
      <c r="C17" s="63">
        <v>0</v>
      </c>
      <c r="D17" s="63"/>
      <c r="E17" s="63"/>
    </row>
    <row r="18" spans="1:5" ht="24" x14ac:dyDescent="0.25">
      <c r="A18" s="120" t="s">
        <v>370</v>
      </c>
      <c r="B18" s="69" t="s">
        <v>352</v>
      </c>
      <c r="C18" s="121"/>
      <c r="D18" s="121"/>
      <c r="E18" s="121"/>
    </row>
    <row r="19" spans="1:5" ht="36" x14ac:dyDescent="0.25">
      <c r="A19" s="120"/>
      <c r="B19" s="70" t="s">
        <v>114</v>
      </c>
      <c r="C19" s="121"/>
      <c r="D19" s="121"/>
      <c r="E19" s="121"/>
    </row>
    <row r="20" spans="1:5" ht="24" x14ac:dyDescent="0.25">
      <c r="A20" s="120"/>
      <c r="B20" s="71" t="s">
        <v>115</v>
      </c>
      <c r="C20" s="121"/>
      <c r="D20" s="121"/>
      <c r="E20" s="121"/>
    </row>
    <row r="21" spans="1:5" x14ac:dyDescent="0.25">
      <c r="A21" s="65"/>
      <c r="B21" s="64" t="s">
        <v>116</v>
      </c>
      <c r="C21" s="63">
        <v>2</v>
      </c>
      <c r="D21" s="63"/>
      <c r="E21" s="63">
        <v>0.5</v>
      </c>
    </row>
    <row r="22" spans="1:5" x14ac:dyDescent="0.25">
      <c r="A22" s="65"/>
      <c r="B22" s="64" t="s">
        <v>117</v>
      </c>
      <c r="C22" s="63">
        <v>1</v>
      </c>
      <c r="D22" s="63"/>
      <c r="E22" s="63">
        <v>0.5</v>
      </c>
    </row>
    <row r="23" spans="1:5" x14ac:dyDescent="0.25">
      <c r="A23" s="65"/>
      <c r="B23" s="64" t="s">
        <v>118</v>
      </c>
      <c r="C23" s="63">
        <v>0</v>
      </c>
      <c r="D23" s="63"/>
      <c r="E23" s="63"/>
    </row>
    <row r="24" spans="1:5" x14ac:dyDescent="0.25">
      <c r="A24" s="120" t="s">
        <v>371</v>
      </c>
      <c r="B24" s="69" t="s">
        <v>353</v>
      </c>
      <c r="C24" s="121"/>
      <c r="D24" s="121"/>
      <c r="E24" s="121"/>
    </row>
    <row r="25" spans="1:5" ht="24" x14ac:dyDescent="0.25">
      <c r="A25" s="120"/>
      <c r="B25" s="70" t="s">
        <v>119</v>
      </c>
      <c r="C25" s="121"/>
      <c r="D25" s="121"/>
      <c r="E25" s="121"/>
    </row>
    <row r="26" spans="1:5" ht="36" x14ac:dyDescent="0.25">
      <c r="A26" s="120"/>
      <c r="B26" s="71" t="s">
        <v>357</v>
      </c>
      <c r="C26" s="121"/>
      <c r="D26" s="121"/>
      <c r="E26" s="121"/>
    </row>
    <row r="27" spans="1:5" x14ac:dyDescent="0.25">
      <c r="A27" s="65"/>
      <c r="B27" s="64" t="s">
        <v>120</v>
      </c>
      <c r="C27" s="63">
        <v>1</v>
      </c>
      <c r="D27" s="63"/>
      <c r="E27" s="63">
        <v>0.5</v>
      </c>
    </row>
    <row r="28" spans="1:5" x14ac:dyDescent="0.25">
      <c r="A28" s="65"/>
      <c r="B28" s="64" t="s">
        <v>121</v>
      </c>
      <c r="C28" s="63">
        <v>0</v>
      </c>
      <c r="D28" s="63"/>
      <c r="E28" s="63"/>
    </row>
    <row r="29" spans="1:5" x14ac:dyDescent="0.25">
      <c r="A29" s="120" t="s">
        <v>372</v>
      </c>
      <c r="B29" s="69" t="s">
        <v>354</v>
      </c>
      <c r="C29" s="121"/>
      <c r="D29" s="121"/>
      <c r="E29" s="121"/>
    </row>
    <row r="30" spans="1:5" ht="60" x14ac:dyDescent="0.25">
      <c r="A30" s="120"/>
      <c r="B30" s="70" t="s">
        <v>122</v>
      </c>
      <c r="C30" s="121"/>
      <c r="D30" s="121"/>
      <c r="E30" s="121"/>
    </row>
    <row r="31" spans="1:5" x14ac:dyDescent="0.25">
      <c r="A31" s="120"/>
      <c r="B31" s="70" t="s">
        <v>123</v>
      </c>
      <c r="C31" s="121"/>
      <c r="D31" s="121"/>
      <c r="E31" s="121"/>
    </row>
    <row r="32" spans="1:5" ht="24" x14ac:dyDescent="0.25">
      <c r="A32" s="120"/>
      <c r="B32" s="70" t="s">
        <v>124</v>
      </c>
      <c r="C32" s="121"/>
      <c r="D32" s="121"/>
      <c r="E32" s="121"/>
    </row>
    <row r="33" spans="1:5" ht="48" x14ac:dyDescent="0.25">
      <c r="A33" s="120"/>
      <c r="B33" s="70" t="s">
        <v>125</v>
      </c>
      <c r="C33" s="121"/>
      <c r="D33" s="121"/>
      <c r="E33" s="121"/>
    </row>
    <row r="34" spans="1:5" x14ac:dyDescent="0.25">
      <c r="A34" s="120"/>
      <c r="B34" s="71" t="s">
        <v>126</v>
      </c>
      <c r="C34" s="121"/>
      <c r="D34" s="121"/>
      <c r="E34" s="121"/>
    </row>
    <row r="35" spans="1:5" x14ac:dyDescent="0.25">
      <c r="A35" s="65"/>
      <c r="B35" s="64" t="s">
        <v>127</v>
      </c>
      <c r="C35" s="63">
        <v>1</v>
      </c>
      <c r="D35" s="63"/>
      <c r="E35" s="63">
        <v>0.5</v>
      </c>
    </row>
    <row r="36" spans="1:5" x14ac:dyDescent="0.25">
      <c r="A36" s="65"/>
      <c r="B36" s="64" t="s">
        <v>128</v>
      </c>
      <c r="C36" s="63">
        <v>0</v>
      </c>
      <c r="D36" s="63"/>
      <c r="E36" s="63"/>
    </row>
    <row r="37" spans="1:5" ht="30.75" customHeight="1" x14ac:dyDescent="0.25">
      <c r="A37" s="113" t="s">
        <v>529</v>
      </c>
      <c r="B37" s="113"/>
      <c r="C37" s="113"/>
      <c r="D37" s="113"/>
      <c r="E37" s="113"/>
    </row>
  </sheetData>
  <mergeCells count="29">
    <mergeCell ref="A29:A34"/>
    <mergeCell ref="C29:C34"/>
    <mergeCell ref="D29:D34"/>
    <mergeCell ref="E29:E34"/>
    <mergeCell ref="A24:A26"/>
    <mergeCell ref="C24:C26"/>
    <mergeCell ref="D24:D26"/>
    <mergeCell ref="E24:E26"/>
    <mergeCell ref="E12:E14"/>
    <mergeCell ref="A18:A20"/>
    <mergeCell ref="C18:C20"/>
    <mergeCell ref="D18:D20"/>
    <mergeCell ref="E18:E20"/>
    <mergeCell ref="A37:E37"/>
    <mergeCell ref="A2:A3"/>
    <mergeCell ref="B2:B3"/>
    <mergeCell ref="C2:C3"/>
    <mergeCell ref="D2:E2"/>
    <mergeCell ref="A4:A5"/>
    <mergeCell ref="C4:C5"/>
    <mergeCell ref="A6:A8"/>
    <mergeCell ref="C6:C8"/>
    <mergeCell ref="D6:D8"/>
    <mergeCell ref="E6:E8"/>
    <mergeCell ref="D4:D5"/>
    <mergeCell ref="E4:E5"/>
    <mergeCell ref="A12:A14"/>
    <mergeCell ref="C12:C14"/>
    <mergeCell ref="D12:D14"/>
  </mergeCells>
  <hyperlinks>
    <hyperlink ref="B33" r:id="rId1" display="consultantplus://offline/ref=BBE771BDC3409B73D2AE7FC31D5DC7F403E2BB9A60C4363B51BFFEFF89OAJ6I"/>
  </hyperlinks>
  <pageMargins left="0.70866141732283472" right="0.70866141732283472" top="0.55118110236220474" bottom="0.55118110236220474" header="0.31496062992125984" footer="0.31496062992125984"/>
  <pageSetup paperSize="9" scale="60" fitToHeight="0" orientation="landscape"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6"/>
  <sheetViews>
    <sheetView zoomScaleNormal="100" workbookViewId="0">
      <pane ySplit="9" topLeftCell="A25" activePane="bottomLeft" state="frozen"/>
      <selection pane="bottomLeft" activeCell="B40" sqref="B40"/>
    </sheetView>
  </sheetViews>
  <sheetFormatPr defaultRowHeight="15" x14ac:dyDescent="0.25"/>
  <cols>
    <col min="1" max="1" width="33" style="33" customWidth="1"/>
    <col min="2" max="2" width="46.5703125" style="33" customWidth="1"/>
    <col min="3" max="3" width="14.28515625" style="33" customWidth="1"/>
    <col min="4" max="4" width="13.85546875" style="33" customWidth="1"/>
    <col min="5" max="5" width="13.5703125" style="33" customWidth="1"/>
    <col min="6" max="6" width="11.140625" style="33" customWidth="1"/>
    <col min="7" max="7" width="11" style="33" customWidth="1"/>
    <col min="8" max="8" width="19.85546875" style="33" customWidth="1"/>
    <col min="9" max="9" width="18.85546875" style="33" customWidth="1"/>
    <col min="10" max="10" width="16.140625" style="33" customWidth="1"/>
    <col min="11" max="11" width="6.7109375" style="33" customWidth="1"/>
    <col min="12" max="12" width="11" style="33" customWidth="1"/>
    <col min="13" max="13" width="6.7109375" style="6" customWidth="1"/>
    <col min="14" max="14" width="20" style="6" customWidth="1"/>
    <col min="15" max="15" width="21.42578125" style="35" customWidth="1"/>
    <col min="16" max="16384" width="9.140625" style="35"/>
  </cols>
  <sheetData>
    <row r="1" spans="1:15" s="1" customFormat="1" ht="29.25" customHeight="1" x14ac:dyDescent="0.2">
      <c r="A1" s="123" t="s">
        <v>531</v>
      </c>
      <c r="B1" s="123"/>
      <c r="C1" s="123"/>
      <c r="D1" s="123"/>
      <c r="E1" s="123"/>
      <c r="F1" s="123"/>
      <c r="G1" s="123"/>
      <c r="H1" s="123"/>
      <c r="I1" s="123"/>
      <c r="J1" s="123"/>
      <c r="K1" s="123"/>
      <c r="L1" s="123"/>
      <c r="M1" s="123"/>
      <c r="N1" s="123"/>
      <c r="O1" s="124"/>
    </row>
    <row r="2" spans="1:15" s="1" customFormat="1" ht="15.95" customHeight="1" x14ac:dyDescent="0.2">
      <c r="A2" s="125" t="s">
        <v>532</v>
      </c>
      <c r="B2" s="125"/>
      <c r="C2" s="125"/>
      <c r="D2" s="125"/>
      <c r="E2" s="125"/>
      <c r="F2" s="125"/>
      <c r="G2" s="125"/>
      <c r="H2" s="125"/>
      <c r="I2" s="125"/>
      <c r="J2" s="125"/>
      <c r="K2" s="125"/>
      <c r="L2" s="125"/>
      <c r="M2" s="125"/>
      <c r="N2" s="125"/>
      <c r="O2" s="125"/>
    </row>
    <row r="3" spans="1:15" s="1" customFormat="1" ht="36" customHeight="1" x14ac:dyDescent="0.2">
      <c r="A3" s="126" t="s">
        <v>347</v>
      </c>
      <c r="B3" s="126"/>
      <c r="C3" s="126"/>
      <c r="D3" s="126"/>
      <c r="E3" s="126"/>
      <c r="F3" s="126"/>
      <c r="G3" s="126"/>
      <c r="H3" s="126"/>
      <c r="I3" s="126"/>
      <c r="J3" s="126"/>
      <c r="K3" s="126"/>
      <c r="L3" s="126"/>
      <c r="M3" s="126"/>
      <c r="N3" s="126"/>
      <c r="O3" s="126"/>
    </row>
    <row r="4" spans="1:15" s="1" customFormat="1" ht="14.25" customHeight="1" x14ac:dyDescent="0.2">
      <c r="A4" s="126" t="s">
        <v>348</v>
      </c>
      <c r="B4" s="126"/>
      <c r="C4" s="126"/>
      <c r="D4" s="126"/>
      <c r="E4" s="126"/>
      <c r="F4" s="126"/>
      <c r="G4" s="126"/>
      <c r="H4" s="126"/>
      <c r="I4" s="126"/>
      <c r="J4" s="126"/>
      <c r="K4" s="126"/>
      <c r="L4" s="126"/>
      <c r="M4" s="126"/>
      <c r="N4" s="126"/>
      <c r="O4" s="126"/>
    </row>
    <row r="5" spans="1:15" ht="50.25" customHeight="1" x14ac:dyDescent="0.25">
      <c r="A5" s="127" t="s">
        <v>105</v>
      </c>
      <c r="B5" s="103" t="s">
        <v>388</v>
      </c>
      <c r="C5" s="127" t="s">
        <v>360</v>
      </c>
      <c r="D5" s="127" t="s">
        <v>361</v>
      </c>
      <c r="E5" s="127" t="s">
        <v>364</v>
      </c>
      <c r="F5" s="127" t="s">
        <v>362</v>
      </c>
      <c r="G5" s="127" t="s">
        <v>363</v>
      </c>
      <c r="H5" s="127" t="s">
        <v>553</v>
      </c>
      <c r="I5" s="127" t="s">
        <v>550</v>
      </c>
      <c r="J5" s="127" t="s">
        <v>106</v>
      </c>
      <c r="K5" s="130" t="s">
        <v>358</v>
      </c>
      <c r="L5" s="131"/>
      <c r="M5" s="131"/>
      <c r="N5" s="132" t="s">
        <v>95</v>
      </c>
      <c r="O5" s="133"/>
    </row>
    <row r="6" spans="1:15" ht="24.95" customHeight="1" x14ac:dyDescent="0.25">
      <c r="A6" s="128"/>
      <c r="B6" s="39" t="s">
        <v>366</v>
      </c>
      <c r="C6" s="128"/>
      <c r="D6" s="128"/>
      <c r="E6" s="128"/>
      <c r="F6" s="128"/>
      <c r="G6" s="128"/>
      <c r="H6" s="128"/>
      <c r="I6" s="128"/>
      <c r="J6" s="128"/>
      <c r="K6" s="127" t="s">
        <v>109</v>
      </c>
      <c r="L6" s="127" t="s">
        <v>107</v>
      </c>
      <c r="M6" s="134" t="s">
        <v>108</v>
      </c>
      <c r="N6" s="127" t="s">
        <v>539</v>
      </c>
      <c r="O6" s="127" t="s">
        <v>540</v>
      </c>
    </row>
    <row r="7" spans="1:15" ht="24.95" customHeight="1" x14ac:dyDescent="0.25">
      <c r="A7" s="128"/>
      <c r="B7" s="39" t="s">
        <v>367</v>
      </c>
      <c r="C7" s="128"/>
      <c r="D7" s="128"/>
      <c r="E7" s="128"/>
      <c r="F7" s="128"/>
      <c r="G7" s="128"/>
      <c r="H7" s="128"/>
      <c r="I7" s="128"/>
      <c r="J7" s="128"/>
      <c r="K7" s="128"/>
      <c r="L7" s="128"/>
      <c r="M7" s="135"/>
      <c r="N7" s="128"/>
      <c r="O7" s="128"/>
    </row>
    <row r="8" spans="1:15" ht="17.100000000000001" customHeight="1" x14ac:dyDescent="0.25">
      <c r="A8" s="128"/>
      <c r="B8" s="39" t="s">
        <v>365</v>
      </c>
      <c r="C8" s="128"/>
      <c r="D8" s="128"/>
      <c r="E8" s="128"/>
      <c r="F8" s="128"/>
      <c r="G8" s="128"/>
      <c r="H8" s="128"/>
      <c r="I8" s="128"/>
      <c r="J8" s="128"/>
      <c r="K8" s="128"/>
      <c r="L8" s="128"/>
      <c r="M8" s="135"/>
      <c r="N8" s="128"/>
      <c r="O8" s="128"/>
    </row>
    <row r="9" spans="1:15" s="5" customFormat="1" ht="17.100000000000001" customHeight="1" x14ac:dyDescent="0.25">
      <c r="A9" s="129"/>
      <c r="B9" s="39" t="s">
        <v>359</v>
      </c>
      <c r="C9" s="129"/>
      <c r="D9" s="129"/>
      <c r="E9" s="129"/>
      <c r="F9" s="129"/>
      <c r="G9" s="129"/>
      <c r="H9" s="129"/>
      <c r="I9" s="129"/>
      <c r="J9" s="129"/>
      <c r="K9" s="129"/>
      <c r="L9" s="129"/>
      <c r="M9" s="136"/>
      <c r="N9" s="129"/>
      <c r="O9" s="129"/>
    </row>
    <row r="10" spans="1:15" s="13" customFormat="1" ht="15.95" customHeight="1" x14ac:dyDescent="0.25">
      <c r="A10" s="40" t="s">
        <v>0</v>
      </c>
      <c r="B10" s="40"/>
      <c r="C10" s="40"/>
      <c r="D10" s="40"/>
      <c r="E10" s="40"/>
      <c r="F10" s="40"/>
      <c r="G10" s="40"/>
      <c r="H10" s="40"/>
      <c r="I10" s="40"/>
      <c r="J10" s="40"/>
      <c r="K10" s="40"/>
      <c r="L10" s="40"/>
      <c r="M10" s="10"/>
      <c r="N10" s="76"/>
      <c r="O10" s="77"/>
    </row>
    <row r="11" spans="1:15" s="8" customFormat="1" ht="15.95" customHeight="1" x14ac:dyDescent="0.25">
      <c r="A11" s="41" t="s">
        <v>1</v>
      </c>
      <c r="B11" s="36" t="s">
        <v>365</v>
      </c>
      <c r="C11" s="78" t="s">
        <v>795</v>
      </c>
      <c r="D11" s="67">
        <v>42327</v>
      </c>
      <c r="E11" s="44" t="s">
        <v>645</v>
      </c>
      <c r="F11" s="44" t="s">
        <v>774</v>
      </c>
      <c r="G11" s="44" t="s">
        <v>397</v>
      </c>
      <c r="H11" s="44" t="s">
        <v>551</v>
      </c>
      <c r="I11" s="36" t="s">
        <v>568</v>
      </c>
      <c r="J11" s="36"/>
      <c r="K11" s="44">
        <f>IF(B11="Да, опубликовано и содержит информацию о том, где можно ознакомиться с материалами по проекту бюджета",2,IF(B11="Да, опубликовано, но не содержит информацию о том, где можно ознакомиться с материалами по проекту бюджета",1,0))</f>
        <v>0</v>
      </c>
      <c r="L11" s="44"/>
      <c r="M11" s="11">
        <f>K11*(1-L11)</f>
        <v>0</v>
      </c>
      <c r="N11" s="52" t="s">
        <v>541</v>
      </c>
      <c r="O11" s="86" t="s">
        <v>796</v>
      </c>
    </row>
    <row r="12" spans="1:15" ht="15.95" customHeight="1" x14ac:dyDescent="0.25">
      <c r="A12" s="41" t="s">
        <v>2</v>
      </c>
      <c r="B12" s="36" t="s">
        <v>366</v>
      </c>
      <c r="C12" s="67">
        <v>42328</v>
      </c>
      <c r="D12" s="67">
        <v>42340</v>
      </c>
      <c r="E12" s="44" t="s">
        <v>653</v>
      </c>
      <c r="F12" s="44" t="s">
        <v>774</v>
      </c>
      <c r="G12" s="44" t="s">
        <v>397</v>
      </c>
      <c r="H12" s="44" t="s">
        <v>551</v>
      </c>
      <c r="I12" s="36" t="s">
        <v>784</v>
      </c>
      <c r="J12" s="36" t="s">
        <v>786</v>
      </c>
      <c r="K12" s="44">
        <f t="shared" ref="K12:K75" si="0">IF(B12="Да, опубликовано и содержит информацию о том, где можно ознакомиться с материалами по проекту бюджета",2,IF(B12="Да, опубликовано, но не содержит информацию о том, где можно ознакомиться с материалами по проекту бюджета",1,0))</f>
        <v>2</v>
      </c>
      <c r="L12" s="44">
        <v>0.5</v>
      </c>
      <c r="M12" s="11">
        <f t="shared" ref="M12:M75" si="1">K12*(1-L12)</f>
        <v>1</v>
      </c>
      <c r="N12" s="52" t="s">
        <v>542</v>
      </c>
      <c r="O12" s="86" t="s">
        <v>785</v>
      </c>
    </row>
    <row r="13" spans="1:15" ht="15.95" customHeight="1" x14ac:dyDescent="0.25">
      <c r="A13" s="41" t="s">
        <v>3</v>
      </c>
      <c r="B13" s="36" t="s">
        <v>366</v>
      </c>
      <c r="C13" s="67">
        <v>42325</v>
      </c>
      <c r="D13" s="67">
        <v>42331</v>
      </c>
      <c r="E13" s="44" t="s">
        <v>653</v>
      </c>
      <c r="F13" s="44" t="s">
        <v>774</v>
      </c>
      <c r="G13" s="44" t="s">
        <v>397</v>
      </c>
      <c r="H13" s="44" t="s">
        <v>569</v>
      </c>
      <c r="I13" s="36" t="s">
        <v>713</v>
      </c>
      <c r="J13" s="36"/>
      <c r="K13" s="44">
        <f t="shared" si="0"/>
        <v>2</v>
      </c>
      <c r="L13" s="44"/>
      <c r="M13" s="11">
        <f t="shared" si="1"/>
        <v>2</v>
      </c>
      <c r="N13" s="52" t="s">
        <v>547</v>
      </c>
      <c r="O13" s="86" t="s">
        <v>546</v>
      </c>
    </row>
    <row r="14" spans="1:15" s="8" customFormat="1" ht="15.95" customHeight="1" x14ac:dyDescent="0.25">
      <c r="A14" s="41" t="s">
        <v>4</v>
      </c>
      <c r="B14" s="36" t="s">
        <v>366</v>
      </c>
      <c r="C14" s="44" t="s">
        <v>535</v>
      </c>
      <c r="D14" s="67">
        <v>42327</v>
      </c>
      <c r="E14" s="44" t="s">
        <v>533</v>
      </c>
      <c r="F14" s="44" t="s">
        <v>774</v>
      </c>
      <c r="G14" s="44" t="s">
        <v>397</v>
      </c>
      <c r="H14" s="44" t="s">
        <v>552</v>
      </c>
      <c r="I14" s="36" t="s">
        <v>554</v>
      </c>
      <c r="J14" s="36" t="s">
        <v>555</v>
      </c>
      <c r="K14" s="44">
        <f t="shared" si="0"/>
        <v>2</v>
      </c>
      <c r="L14" s="44">
        <v>0.5</v>
      </c>
      <c r="M14" s="11">
        <f t="shared" si="1"/>
        <v>1</v>
      </c>
      <c r="N14" s="52" t="s">
        <v>548</v>
      </c>
      <c r="O14" s="86" t="s">
        <v>524</v>
      </c>
    </row>
    <row r="15" spans="1:15" s="9" customFormat="1" ht="15.95" customHeight="1" x14ac:dyDescent="0.25">
      <c r="A15" s="41" t="s">
        <v>5</v>
      </c>
      <c r="B15" s="36" t="s">
        <v>366</v>
      </c>
      <c r="C15" s="67">
        <v>42320</v>
      </c>
      <c r="D15" s="67">
        <v>42328</v>
      </c>
      <c r="E15" s="44" t="s">
        <v>818</v>
      </c>
      <c r="F15" s="44" t="s">
        <v>774</v>
      </c>
      <c r="G15" s="44" t="s">
        <v>397</v>
      </c>
      <c r="H15" s="44" t="s">
        <v>552</v>
      </c>
      <c r="I15" s="36" t="s">
        <v>552</v>
      </c>
      <c r="J15" s="36"/>
      <c r="K15" s="44">
        <f t="shared" si="0"/>
        <v>2</v>
      </c>
      <c r="L15" s="44"/>
      <c r="M15" s="11">
        <f t="shared" si="1"/>
        <v>2</v>
      </c>
      <c r="N15" s="52" t="s">
        <v>549</v>
      </c>
      <c r="O15" s="86" t="s">
        <v>817</v>
      </c>
    </row>
    <row r="16" spans="1:15" ht="15.95" customHeight="1" x14ac:dyDescent="0.25">
      <c r="A16" s="41" t="s">
        <v>6</v>
      </c>
      <c r="B16" s="36" t="s">
        <v>367</v>
      </c>
      <c r="C16" s="78" t="s">
        <v>557</v>
      </c>
      <c r="D16" s="67">
        <v>42334</v>
      </c>
      <c r="E16" s="44" t="s">
        <v>653</v>
      </c>
      <c r="F16" s="44" t="s">
        <v>774</v>
      </c>
      <c r="G16" s="44" t="s">
        <v>397</v>
      </c>
      <c r="H16" s="44" t="s">
        <v>569</v>
      </c>
      <c r="I16" s="36" t="s">
        <v>545</v>
      </c>
      <c r="J16" s="36" t="s">
        <v>338</v>
      </c>
      <c r="K16" s="44">
        <f t="shared" si="0"/>
        <v>1</v>
      </c>
      <c r="L16" s="44">
        <v>0.5</v>
      </c>
      <c r="M16" s="11">
        <f t="shared" si="1"/>
        <v>0.5</v>
      </c>
      <c r="N16" s="52" t="s">
        <v>406</v>
      </c>
      <c r="O16" s="86" t="s">
        <v>556</v>
      </c>
    </row>
    <row r="17" spans="1:15" s="8" customFormat="1" ht="15.95" customHeight="1" x14ac:dyDescent="0.25">
      <c r="A17" s="41" t="s">
        <v>7</v>
      </c>
      <c r="B17" s="36" t="s">
        <v>365</v>
      </c>
      <c r="C17" s="67">
        <v>42324</v>
      </c>
      <c r="D17" s="67">
        <v>42325</v>
      </c>
      <c r="E17" s="44" t="s">
        <v>645</v>
      </c>
      <c r="F17" s="44" t="s">
        <v>774</v>
      </c>
      <c r="G17" s="44" t="s">
        <v>397</v>
      </c>
      <c r="H17" s="44" t="s">
        <v>569</v>
      </c>
      <c r="I17" s="36" t="s">
        <v>545</v>
      </c>
      <c r="J17" s="36" t="s">
        <v>536</v>
      </c>
      <c r="K17" s="44">
        <f t="shared" si="0"/>
        <v>0</v>
      </c>
      <c r="L17" s="44">
        <v>0.5</v>
      </c>
      <c r="M17" s="11">
        <f t="shared" si="1"/>
        <v>0</v>
      </c>
      <c r="N17" s="87" t="s">
        <v>558</v>
      </c>
      <c r="O17" s="86" t="s">
        <v>559</v>
      </c>
    </row>
    <row r="18" spans="1:15" s="9" customFormat="1" ht="15.95" customHeight="1" x14ac:dyDescent="0.25">
      <c r="A18" s="41" t="s">
        <v>8</v>
      </c>
      <c r="B18" s="36" t="s">
        <v>366</v>
      </c>
      <c r="C18" s="67">
        <v>42317</v>
      </c>
      <c r="D18" s="67">
        <v>42325</v>
      </c>
      <c r="E18" s="44" t="s">
        <v>653</v>
      </c>
      <c r="F18" s="44" t="s">
        <v>774</v>
      </c>
      <c r="G18" s="44" t="s">
        <v>397</v>
      </c>
      <c r="H18" s="44" t="s">
        <v>569</v>
      </c>
      <c r="I18" s="36" t="s">
        <v>545</v>
      </c>
      <c r="J18" s="36"/>
      <c r="K18" s="44">
        <f t="shared" si="0"/>
        <v>2</v>
      </c>
      <c r="L18" s="44"/>
      <c r="M18" s="11">
        <f t="shared" si="1"/>
        <v>2</v>
      </c>
      <c r="N18" s="52" t="s">
        <v>396</v>
      </c>
      <c r="O18" s="86" t="s">
        <v>560</v>
      </c>
    </row>
    <row r="19" spans="1:15" s="9" customFormat="1" ht="15.95" customHeight="1" x14ac:dyDescent="0.25">
      <c r="A19" s="41" t="s">
        <v>9</v>
      </c>
      <c r="B19" s="36" t="s">
        <v>366</v>
      </c>
      <c r="C19" s="67">
        <v>42318</v>
      </c>
      <c r="D19" s="67">
        <v>42327</v>
      </c>
      <c r="E19" s="44" t="s">
        <v>653</v>
      </c>
      <c r="F19" s="44" t="s">
        <v>774</v>
      </c>
      <c r="G19" s="44" t="s">
        <v>397</v>
      </c>
      <c r="H19" s="44" t="s">
        <v>569</v>
      </c>
      <c r="I19" s="36" t="s">
        <v>545</v>
      </c>
      <c r="J19" s="36"/>
      <c r="K19" s="44">
        <f t="shared" si="0"/>
        <v>2</v>
      </c>
      <c r="L19" s="44"/>
      <c r="M19" s="11">
        <f t="shared" si="1"/>
        <v>2</v>
      </c>
      <c r="N19" s="52" t="s">
        <v>399</v>
      </c>
      <c r="O19" s="86" t="s">
        <v>561</v>
      </c>
    </row>
    <row r="20" spans="1:15" ht="15.95" customHeight="1" x14ac:dyDescent="0.25">
      <c r="A20" s="41" t="s">
        <v>10</v>
      </c>
      <c r="B20" s="36" t="s">
        <v>366</v>
      </c>
      <c r="C20" s="67">
        <v>42285</v>
      </c>
      <c r="D20" s="67">
        <v>42292</v>
      </c>
      <c r="E20" s="44" t="s">
        <v>653</v>
      </c>
      <c r="F20" s="44" t="s">
        <v>774</v>
      </c>
      <c r="G20" s="44" t="s">
        <v>397</v>
      </c>
      <c r="H20" s="44" t="s">
        <v>569</v>
      </c>
      <c r="I20" s="36" t="s">
        <v>562</v>
      </c>
      <c r="J20" s="36"/>
      <c r="K20" s="44">
        <f t="shared" si="0"/>
        <v>2</v>
      </c>
      <c r="L20" s="44"/>
      <c r="M20" s="11">
        <f t="shared" si="1"/>
        <v>2</v>
      </c>
      <c r="N20" s="52" t="s">
        <v>563</v>
      </c>
      <c r="O20" s="86" t="s">
        <v>537</v>
      </c>
    </row>
    <row r="21" spans="1:15" s="8" customFormat="1" ht="15.95" customHeight="1" x14ac:dyDescent="0.25">
      <c r="A21" s="41" t="s">
        <v>11</v>
      </c>
      <c r="B21" s="36" t="s">
        <v>367</v>
      </c>
      <c r="C21" s="67">
        <v>42314</v>
      </c>
      <c r="D21" s="67">
        <v>42333</v>
      </c>
      <c r="E21" s="44" t="s">
        <v>653</v>
      </c>
      <c r="F21" s="44" t="s">
        <v>774</v>
      </c>
      <c r="G21" s="44" t="s">
        <v>397</v>
      </c>
      <c r="H21" s="44" t="s">
        <v>569</v>
      </c>
      <c r="I21" s="36" t="s">
        <v>545</v>
      </c>
      <c r="J21" s="36"/>
      <c r="K21" s="44">
        <f t="shared" si="0"/>
        <v>1</v>
      </c>
      <c r="L21" s="44"/>
      <c r="M21" s="11">
        <f t="shared" si="1"/>
        <v>1</v>
      </c>
      <c r="N21" s="52" t="s">
        <v>564</v>
      </c>
      <c r="O21" s="86" t="s">
        <v>565</v>
      </c>
    </row>
    <row r="22" spans="1:15" s="8" customFormat="1" ht="15.95" customHeight="1" x14ac:dyDescent="0.25">
      <c r="A22" s="41" t="s">
        <v>12</v>
      </c>
      <c r="B22" s="49" t="s">
        <v>367</v>
      </c>
      <c r="C22" s="66">
        <v>42335</v>
      </c>
      <c r="D22" s="66">
        <v>42347</v>
      </c>
      <c r="E22" s="44" t="s">
        <v>653</v>
      </c>
      <c r="F22" s="44" t="s">
        <v>774</v>
      </c>
      <c r="G22" s="44" t="s">
        <v>397</v>
      </c>
      <c r="H22" s="44" t="s">
        <v>569</v>
      </c>
      <c r="I22" s="49" t="s">
        <v>568</v>
      </c>
      <c r="J22" s="36"/>
      <c r="K22" s="44">
        <f t="shared" si="0"/>
        <v>1</v>
      </c>
      <c r="L22" s="44"/>
      <c r="M22" s="11">
        <f t="shared" si="1"/>
        <v>1</v>
      </c>
      <c r="N22" s="79" t="s">
        <v>567</v>
      </c>
      <c r="O22" s="105" t="s">
        <v>566</v>
      </c>
    </row>
    <row r="23" spans="1:15" s="8" customFormat="1" ht="15.95" customHeight="1" x14ac:dyDescent="0.25">
      <c r="A23" s="41" t="s">
        <v>13</v>
      </c>
      <c r="B23" s="49" t="s">
        <v>366</v>
      </c>
      <c r="C23" s="66">
        <v>42328</v>
      </c>
      <c r="D23" s="66">
        <v>42338</v>
      </c>
      <c r="E23" s="44" t="s">
        <v>653</v>
      </c>
      <c r="F23" s="44" t="s">
        <v>774</v>
      </c>
      <c r="G23" s="44" t="s">
        <v>397</v>
      </c>
      <c r="H23" s="44" t="s">
        <v>569</v>
      </c>
      <c r="I23" s="36" t="s">
        <v>568</v>
      </c>
      <c r="J23" s="36"/>
      <c r="K23" s="44">
        <f t="shared" si="0"/>
        <v>2</v>
      </c>
      <c r="L23" s="44"/>
      <c r="M23" s="11">
        <f t="shared" si="1"/>
        <v>2</v>
      </c>
      <c r="N23" s="52" t="s">
        <v>570</v>
      </c>
      <c r="O23" s="86" t="s">
        <v>538</v>
      </c>
    </row>
    <row r="24" spans="1:15" s="9" customFormat="1" ht="15.95" customHeight="1" x14ac:dyDescent="0.25">
      <c r="A24" s="41" t="s">
        <v>14</v>
      </c>
      <c r="B24" s="49" t="s">
        <v>365</v>
      </c>
      <c r="C24" s="66">
        <v>42339</v>
      </c>
      <c r="D24" s="66">
        <v>42349</v>
      </c>
      <c r="E24" s="44" t="s">
        <v>653</v>
      </c>
      <c r="F24" s="44" t="s">
        <v>719</v>
      </c>
      <c r="G24" s="44" t="s">
        <v>397</v>
      </c>
      <c r="H24" s="44" t="s">
        <v>569</v>
      </c>
      <c r="I24" s="36" t="s">
        <v>545</v>
      </c>
      <c r="J24" s="36"/>
      <c r="K24" s="44">
        <f t="shared" si="0"/>
        <v>0</v>
      </c>
      <c r="L24" s="44"/>
      <c r="M24" s="11">
        <f t="shared" si="1"/>
        <v>0</v>
      </c>
      <c r="N24" s="52" t="s">
        <v>544</v>
      </c>
      <c r="O24" s="86" t="s">
        <v>543</v>
      </c>
    </row>
    <row r="25" spans="1:15" s="9" customFormat="1" ht="15.95" customHeight="1" x14ac:dyDescent="0.25">
      <c r="A25" s="41" t="s">
        <v>15</v>
      </c>
      <c r="B25" s="49" t="s">
        <v>365</v>
      </c>
      <c r="C25" s="66">
        <v>42320</v>
      </c>
      <c r="D25" s="66">
        <v>42324</v>
      </c>
      <c r="E25" s="44" t="s">
        <v>645</v>
      </c>
      <c r="F25" s="44" t="s">
        <v>719</v>
      </c>
      <c r="G25" s="48" t="s">
        <v>397</v>
      </c>
      <c r="H25" s="44" t="s">
        <v>569</v>
      </c>
      <c r="I25" s="49" t="s">
        <v>545</v>
      </c>
      <c r="J25" s="36"/>
      <c r="K25" s="44">
        <f t="shared" si="0"/>
        <v>0</v>
      </c>
      <c r="L25" s="44"/>
      <c r="M25" s="11">
        <f t="shared" si="1"/>
        <v>0</v>
      </c>
      <c r="N25" s="52" t="s">
        <v>572</v>
      </c>
      <c r="O25" s="86" t="s">
        <v>571</v>
      </c>
    </row>
    <row r="26" spans="1:15" s="8" customFormat="1" ht="15.95" customHeight="1" x14ac:dyDescent="0.25">
      <c r="A26" s="41" t="s">
        <v>16</v>
      </c>
      <c r="B26" s="49" t="s">
        <v>367</v>
      </c>
      <c r="C26" s="66">
        <v>42319</v>
      </c>
      <c r="D26" s="66">
        <v>42327</v>
      </c>
      <c r="E26" s="48" t="s">
        <v>653</v>
      </c>
      <c r="F26" s="48" t="s">
        <v>774</v>
      </c>
      <c r="G26" s="48" t="s">
        <v>397</v>
      </c>
      <c r="H26" s="44" t="s">
        <v>569</v>
      </c>
      <c r="I26" s="49" t="s">
        <v>562</v>
      </c>
      <c r="J26" s="36"/>
      <c r="K26" s="44">
        <f t="shared" si="0"/>
        <v>1</v>
      </c>
      <c r="L26" s="44"/>
      <c r="M26" s="11">
        <f t="shared" si="1"/>
        <v>1</v>
      </c>
      <c r="N26" s="87" t="s">
        <v>573</v>
      </c>
      <c r="O26" s="86" t="s">
        <v>803</v>
      </c>
    </row>
    <row r="27" spans="1:15" ht="15.95" customHeight="1" x14ac:dyDescent="0.25">
      <c r="A27" s="41" t="s">
        <v>17</v>
      </c>
      <c r="B27" s="49" t="s">
        <v>359</v>
      </c>
      <c r="C27" s="66"/>
      <c r="D27" s="66" t="s">
        <v>533</v>
      </c>
      <c r="E27" s="44"/>
      <c r="F27" s="44"/>
      <c r="G27" s="44" t="s">
        <v>533</v>
      </c>
      <c r="H27" s="44" t="s">
        <v>533</v>
      </c>
      <c r="I27" s="36"/>
      <c r="J27" s="36"/>
      <c r="K27" s="44">
        <f t="shared" si="0"/>
        <v>0</v>
      </c>
      <c r="L27" s="44"/>
      <c r="M27" s="11">
        <f t="shared" si="1"/>
        <v>0</v>
      </c>
      <c r="N27" s="52" t="s">
        <v>575</v>
      </c>
      <c r="O27" s="86" t="s">
        <v>574</v>
      </c>
    </row>
    <row r="28" spans="1:15" ht="15.95" customHeight="1" x14ac:dyDescent="0.25">
      <c r="A28" s="41" t="s">
        <v>18</v>
      </c>
      <c r="B28" s="49" t="s">
        <v>359</v>
      </c>
      <c r="C28" s="48"/>
      <c r="D28" s="66" t="s">
        <v>533</v>
      </c>
      <c r="E28" s="48"/>
      <c r="F28" s="48"/>
      <c r="G28" s="48" t="s">
        <v>533</v>
      </c>
      <c r="H28" s="48" t="s">
        <v>533</v>
      </c>
      <c r="I28" s="49"/>
      <c r="J28" s="36"/>
      <c r="K28" s="44">
        <f t="shared" si="0"/>
        <v>0</v>
      </c>
      <c r="L28" s="44"/>
      <c r="M28" s="11">
        <f t="shared" si="1"/>
        <v>0</v>
      </c>
      <c r="N28" s="52" t="s">
        <v>577</v>
      </c>
      <c r="O28" s="86" t="s">
        <v>576</v>
      </c>
    </row>
    <row r="29" spans="1:15" s="13" customFormat="1" ht="15.95" customHeight="1" x14ac:dyDescent="0.25">
      <c r="A29" s="40" t="s">
        <v>19</v>
      </c>
      <c r="B29" s="37"/>
      <c r="C29" s="45"/>
      <c r="D29" s="45"/>
      <c r="E29" s="45"/>
      <c r="F29" s="45"/>
      <c r="G29" s="45"/>
      <c r="H29" s="45"/>
      <c r="I29" s="37"/>
      <c r="J29" s="37"/>
      <c r="K29" s="46"/>
      <c r="L29" s="46"/>
      <c r="M29" s="12"/>
      <c r="N29" s="53"/>
      <c r="O29" s="43"/>
    </row>
    <row r="30" spans="1:15" s="8" customFormat="1" ht="15.95" customHeight="1" x14ac:dyDescent="0.25">
      <c r="A30" s="41" t="s">
        <v>20</v>
      </c>
      <c r="B30" s="49" t="s">
        <v>367</v>
      </c>
      <c r="C30" s="48" t="s">
        <v>535</v>
      </c>
      <c r="D30" s="66">
        <v>42331</v>
      </c>
      <c r="E30" s="48" t="s">
        <v>533</v>
      </c>
      <c r="F30" s="44" t="s">
        <v>774</v>
      </c>
      <c r="G30" s="48" t="s">
        <v>397</v>
      </c>
      <c r="H30" s="44" t="s">
        <v>569</v>
      </c>
      <c r="I30" s="49" t="s">
        <v>568</v>
      </c>
      <c r="J30" s="36"/>
      <c r="K30" s="44">
        <f t="shared" si="0"/>
        <v>1</v>
      </c>
      <c r="L30" s="44"/>
      <c r="M30" s="11">
        <f t="shared" si="1"/>
        <v>1</v>
      </c>
      <c r="N30" s="87" t="s">
        <v>579</v>
      </c>
      <c r="O30" s="86" t="s">
        <v>578</v>
      </c>
    </row>
    <row r="31" spans="1:15" ht="15.95" customHeight="1" x14ac:dyDescent="0.25">
      <c r="A31" s="41" t="s">
        <v>21</v>
      </c>
      <c r="B31" s="49" t="s">
        <v>366</v>
      </c>
      <c r="C31" s="66">
        <v>42295</v>
      </c>
      <c r="D31" s="66">
        <v>42303</v>
      </c>
      <c r="E31" s="44" t="s">
        <v>653</v>
      </c>
      <c r="F31" s="44" t="s">
        <v>774</v>
      </c>
      <c r="G31" s="48" t="s">
        <v>397</v>
      </c>
      <c r="H31" s="48" t="s">
        <v>551</v>
      </c>
      <c r="I31" s="49" t="s">
        <v>568</v>
      </c>
      <c r="J31" s="36"/>
      <c r="K31" s="44">
        <f t="shared" si="0"/>
        <v>2</v>
      </c>
      <c r="L31" s="44"/>
      <c r="M31" s="11">
        <f t="shared" si="1"/>
        <v>2</v>
      </c>
      <c r="N31" s="52" t="s">
        <v>580</v>
      </c>
      <c r="O31" s="86" t="s">
        <v>391</v>
      </c>
    </row>
    <row r="32" spans="1:15" ht="15.95" customHeight="1" x14ac:dyDescent="0.25">
      <c r="A32" s="41" t="s">
        <v>22</v>
      </c>
      <c r="B32" s="49" t="s">
        <v>366</v>
      </c>
      <c r="C32" s="66">
        <v>42320</v>
      </c>
      <c r="D32" s="66">
        <v>42328</v>
      </c>
      <c r="E32" s="44" t="s">
        <v>653</v>
      </c>
      <c r="F32" s="44" t="s">
        <v>774</v>
      </c>
      <c r="G32" s="48" t="s">
        <v>397</v>
      </c>
      <c r="H32" s="48" t="s">
        <v>552</v>
      </c>
      <c r="I32" s="49" t="s">
        <v>568</v>
      </c>
      <c r="J32" s="36"/>
      <c r="K32" s="44">
        <f t="shared" si="0"/>
        <v>2</v>
      </c>
      <c r="L32" s="44"/>
      <c r="M32" s="11">
        <f t="shared" si="1"/>
        <v>2</v>
      </c>
      <c r="N32" s="52" t="s">
        <v>582</v>
      </c>
      <c r="O32" s="86" t="s">
        <v>392</v>
      </c>
    </row>
    <row r="33" spans="1:15" ht="15.95" customHeight="1" x14ac:dyDescent="0.25">
      <c r="A33" s="41" t="s">
        <v>23</v>
      </c>
      <c r="B33" s="49" t="s">
        <v>367</v>
      </c>
      <c r="C33" s="66">
        <v>42319</v>
      </c>
      <c r="D33" s="66">
        <v>42327</v>
      </c>
      <c r="E33" s="44" t="s">
        <v>653</v>
      </c>
      <c r="F33" s="44" t="s">
        <v>774</v>
      </c>
      <c r="G33" s="48" t="s">
        <v>397</v>
      </c>
      <c r="H33" s="44" t="s">
        <v>569</v>
      </c>
      <c r="I33" s="49" t="s">
        <v>835</v>
      </c>
      <c r="J33" s="36"/>
      <c r="K33" s="44">
        <f t="shared" si="0"/>
        <v>1</v>
      </c>
      <c r="L33" s="44"/>
      <c r="M33" s="11">
        <f t="shared" si="1"/>
        <v>1</v>
      </c>
      <c r="N33" s="87" t="s">
        <v>581</v>
      </c>
      <c r="O33" s="86" t="s">
        <v>834</v>
      </c>
    </row>
    <row r="34" spans="1:15" ht="15.95" customHeight="1" x14ac:dyDescent="0.25">
      <c r="A34" s="41" t="s">
        <v>24</v>
      </c>
      <c r="B34" s="49" t="s">
        <v>366</v>
      </c>
      <c r="C34" s="101" t="s">
        <v>801</v>
      </c>
      <c r="D34" s="66">
        <v>42327</v>
      </c>
      <c r="E34" s="44" t="s">
        <v>653</v>
      </c>
      <c r="F34" s="44" t="s">
        <v>774</v>
      </c>
      <c r="G34" s="48" t="s">
        <v>397</v>
      </c>
      <c r="H34" s="44" t="s">
        <v>569</v>
      </c>
      <c r="I34" s="49" t="s">
        <v>802</v>
      </c>
      <c r="J34" s="36"/>
      <c r="K34" s="44">
        <f t="shared" si="0"/>
        <v>2</v>
      </c>
      <c r="L34" s="44"/>
      <c r="M34" s="11">
        <f t="shared" si="1"/>
        <v>2</v>
      </c>
      <c r="N34" s="87" t="s">
        <v>800</v>
      </c>
      <c r="O34" s="86" t="s">
        <v>583</v>
      </c>
    </row>
    <row r="35" spans="1:15" s="8" customFormat="1" ht="15.95" customHeight="1" x14ac:dyDescent="0.25">
      <c r="A35" s="41" t="s">
        <v>25</v>
      </c>
      <c r="B35" s="49" t="s">
        <v>366</v>
      </c>
      <c r="C35" s="66">
        <v>42305</v>
      </c>
      <c r="D35" s="66">
        <v>42317</v>
      </c>
      <c r="E35" s="44" t="s">
        <v>653</v>
      </c>
      <c r="F35" s="44" t="s">
        <v>774</v>
      </c>
      <c r="G35" s="48" t="s">
        <v>397</v>
      </c>
      <c r="H35" s="48" t="s">
        <v>551</v>
      </c>
      <c r="I35" s="49" t="s">
        <v>562</v>
      </c>
      <c r="J35" s="36" t="s">
        <v>338</v>
      </c>
      <c r="K35" s="44">
        <f t="shared" si="0"/>
        <v>2</v>
      </c>
      <c r="L35" s="44">
        <v>0.5</v>
      </c>
      <c r="M35" s="11">
        <f t="shared" si="1"/>
        <v>1</v>
      </c>
      <c r="N35" s="52" t="s">
        <v>585</v>
      </c>
      <c r="O35" s="86" t="s">
        <v>586</v>
      </c>
    </row>
    <row r="36" spans="1:15" ht="15.95" customHeight="1" x14ac:dyDescent="0.25">
      <c r="A36" s="41" t="s">
        <v>26</v>
      </c>
      <c r="B36" s="49" t="s">
        <v>366</v>
      </c>
      <c r="C36" s="101" t="s">
        <v>791</v>
      </c>
      <c r="D36" s="66">
        <v>42332</v>
      </c>
      <c r="E36" s="44" t="s">
        <v>653</v>
      </c>
      <c r="F36" s="44" t="s">
        <v>774</v>
      </c>
      <c r="G36" s="48" t="s">
        <v>397</v>
      </c>
      <c r="H36" s="44" t="s">
        <v>569</v>
      </c>
      <c r="I36" s="49" t="s">
        <v>792</v>
      </c>
      <c r="J36" s="36"/>
      <c r="K36" s="44">
        <f t="shared" si="0"/>
        <v>2</v>
      </c>
      <c r="L36" s="44"/>
      <c r="M36" s="11">
        <f t="shared" si="1"/>
        <v>2</v>
      </c>
      <c r="N36" s="87" t="s">
        <v>587</v>
      </c>
      <c r="O36" s="86" t="s">
        <v>793</v>
      </c>
    </row>
    <row r="37" spans="1:15" ht="15.95" customHeight="1" x14ac:dyDescent="0.25">
      <c r="A37" s="41" t="s">
        <v>27</v>
      </c>
      <c r="B37" s="49" t="s">
        <v>366</v>
      </c>
      <c r="C37" s="66">
        <v>42321</v>
      </c>
      <c r="D37" s="66">
        <v>42333</v>
      </c>
      <c r="E37" s="44" t="s">
        <v>653</v>
      </c>
      <c r="F37" s="44" t="s">
        <v>774</v>
      </c>
      <c r="G37" s="48" t="s">
        <v>397</v>
      </c>
      <c r="H37" s="48" t="s">
        <v>551</v>
      </c>
      <c r="I37" s="49" t="s">
        <v>568</v>
      </c>
      <c r="J37" s="36" t="s">
        <v>338</v>
      </c>
      <c r="K37" s="44">
        <f t="shared" si="0"/>
        <v>2</v>
      </c>
      <c r="L37" s="44">
        <v>0.5</v>
      </c>
      <c r="M37" s="11">
        <f t="shared" si="1"/>
        <v>1</v>
      </c>
      <c r="N37" s="52" t="s">
        <v>588</v>
      </c>
      <c r="O37" s="86" t="s">
        <v>589</v>
      </c>
    </row>
    <row r="38" spans="1:15" ht="15.95" customHeight="1" x14ac:dyDescent="0.25">
      <c r="A38" s="41" t="s">
        <v>28</v>
      </c>
      <c r="B38" s="49" t="s">
        <v>365</v>
      </c>
      <c r="C38" s="66">
        <v>42331</v>
      </c>
      <c r="D38" s="66">
        <v>42333</v>
      </c>
      <c r="E38" s="48" t="s">
        <v>645</v>
      </c>
      <c r="F38" s="48" t="s">
        <v>774</v>
      </c>
      <c r="G38" s="48" t="s">
        <v>397</v>
      </c>
      <c r="H38" s="48" t="s">
        <v>551</v>
      </c>
      <c r="I38" s="49" t="s">
        <v>568</v>
      </c>
      <c r="J38" s="36" t="s">
        <v>338</v>
      </c>
      <c r="K38" s="44">
        <f t="shared" si="0"/>
        <v>0</v>
      </c>
      <c r="L38" s="44">
        <v>0.5</v>
      </c>
      <c r="M38" s="11">
        <f t="shared" si="1"/>
        <v>0</v>
      </c>
      <c r="N38" s="52" t="s">
        <v>590</v>
      </c>
      <c r="O38" s="86" t="s">
        <v>836</v>
      </c>
    </row>
    <row r="39" spans="1:15" ht="15.95" customHeight="1" x14ac:dyDescent="0.25">
      <c r="A39" s="41" t="s">
        <v>29</v>
      </c>
      <c r="B39" s="49" t="s">
        <v>367</v>
      </c>
      <c r="C39" s="101" t="s">
        <v>839</v>
      </c>
      <c r="D39" s="48" t="s">
        <v>398</v>
      </c>
      <c r="E39" s="44" t="s">
        <v>653</v>
      </c>
      <c r="F39" s="44" t="s">
        <v>774</v>
      </c>
      <c r="G39" s="49" t="s">
        <v>840</v>
      </c>
      <c r="H39" s="36" t="s">
        <v>837</v>
      </c>
      <c r="I39" s="49" t="s">
        <v>812</v>
      </c>
      <c r="J39" s="36" t="s">
        <v>841</v>
      </c>
      <c r="K39" s="44">
        <f t="shared" si="0"/>
        <v>1</v>
      </c>
      <c r="L39" s="44">
        <v>0.5</v>
      </c>
      <c r="M39" s="11">
        <f t="shared" si="1"/>
        <v>0.5</v>
      </c>
      <c r="N39" s="87" t="s">
        <v>591</v>
      </c>
      <c r="O39" s="86" t="s">
        <v>838</v>
      </c>
    </row>
    <row r="40" spans="1:15" ht="15.95" customHeight="1" x14ac:dyDescent="0.25">
      <c r="A40" s="41" t="s">
        <v>30</v>
      </c>
      <c r="B40" s="49" t="s">
        <v>366</v>
      </c>
      <c r="C40" s="66">
        <v>42318</v>
      </c>
      <c r="D40" s="67">
        <v>42326</v>
      </c>
      <c r="E40" s="44" t="s">
        <v>653</v>
      </c>
      <c r="F40" s="44" t="s">
        <v>774</v>
      </c>
      <c r="G40" s="48" t="s">
        <v>397</v>
      </c>
      <c r="H40" s="44" t="s">
        <v>569</v>
      </c>
      <c r="I40" s="49" t="s">
        <v>545</v>
      </c>
      <c r="J40" s="36"/>
      <c r="K40" s="44">
        <f t="shared" si="0"/>
        <v>2</v>
      </c>
      <c r="L40" s="44"/>
      <c r="M40" s="11">
        <f t="shared" si="1"/>
        <v>2</v>
      </c>
      <c r="N40" s="52" t="s">
        <v>593</v>
      </c>
      <c r="O40" s="86" t="s">
        <v>592</v>
      </c>
    </row>
    <row r="41" spans="1:15" s="13" customFormat="1" ht="15.95" customHeight="1" x14ac:dyDescent="0.25">
      <c r="A41" s="40" t="s">
        <v>31</v>
      </c>
      <c r="B41" s="37"/>
      <c r="C41" s="45"/>
      <c r="D41" s="45"/>
      <c r="E41" s="45"/>
      <c r="F41" s="45"/>
      <c r="G41" s="45"/>
      <c r="H41" s="45"/>
      <c r="I41" s="37"/>
      <c r="J41" s="37"/>
      <c r="K41" s="46"/>
      <c r="L41" s="46"/>
      <c r="M41" s="12"/>
      <c r="N41" s="53"/>
      <c r="O41" s="43"/>
    </row>
    <row r="42" spans="1:15" s="9" customFormat="1" ht="15.95" customHeight="1" x14ac:dyDescent="0.25">
      <c r="A42" s="41" t="s">
        <v>32</v>
      </c>
      <c r="B42" s="36" t="s">
        <v>366</v>
      </c>
      <c r="C42" s="67">
        <v>42291</v>
      </c>
      <c r="D42" s="67">
        <v>42300</v>
      </c>
      <c r="E42" s="44" t="s">
        <v>653</v>
      </c>
      <c r="F42" s="44" t="s">
        <v>774</v>
      </c>
      <c r="G42" s="44" t="s">
        <v>397</v>
      </c>
      <c r="H42" s="44" t="s">
        <v>552</v>
      </c>
      <c r="I42" s="36" t="s">
        <v>568</v>
      </c>
      <c r="J42" s="36"/>
      <c r="K42" s="44">
        <f t="shared" si="0"/>
        <v>2</v>
      </c>
      <c r="L42" s="44"/>
      <c r="M42" s="11">
        <f t="shared" si="1"/>
        <v>2</v>
      </c>
      <c r="N42" s="52" t="s">
        <v>594</v>
      </c>
      <c r="O42" s="86" t="s">
        <v>393</v>
      </c>
    </row>
    <row r="43" spans="1:15" s="9" customFormat="1" ht="15.95" customHeight="1" x14ac:dyDescent="0.25">
      <c r="A43" s="41" t="s">
        <v>33</v>
      </c>
      <c r="B43" s="36" t="s">
        <v>359</v>
      </c>
      <c r="C43" s="44"/>
      <c r="D43" s="44" t="s">
        <v>533</v>
      </c>
      <c r="E43" s="44"/>
      <c r="F43" s="44"/>
      <c r="G43" s="44" t="s">
        <v>533</v>
      </c>
      <c r="H43" s="44" t="s">
        <v>533</v>
      </c>
      <c r="I43" s="36"/>
      <c r="J43" s="36"/>
      <c r="K43" s="44">
        <f t="shared" si="0"/>
        <v>0</v>
      </c>
      <c r="L43" s="44"/>
      <c r="M43" s="11">
        <f t="shared" si="1"/>
        <v>0</v>
      </c>
      <c r="N43" s="52" t="s">
        <v>595</v>
      </c>
      <c r="O43" s="86" t="s">
        <v>596</v>
      </c>
    </row>
    <row r="44" spans="1:15" ht="15.95" customHeight="1" x14ac:dyDescent="0.25">
      <c r="A44" s="41" t="s">
        <v>34</v>
      </c>
      <c r="B44" s="36" t="s">
        <v>366</v>
      </c>
      <c r="C44" s="67">
        <v>42310</v>
      </c>
      <c r="D44" s="67">
        <v>42331</v>
      </c>
      <c r="E44" s="44" t="s">
        <v>653</v>
      </c>
      <c r="F44" s="44" t="s">
        <v>774</v>
      </c>
      <c r="G44" s="44" t="s">
        <v>397</v>
      </c>
      <c r="H44" s="44" t="s">
        <v>551</v>
      </c>
      <c r="I44" s="36" t="s">
        <v>568</v>
      </c>
      <c r="J44" s="36"/>
      <c r="K44" s="44">
        <f t="shared" si="0"/>
        <v>2</v>
      </c>
      <c r="L44" s="44"/>
      <c r="M44" s="11">
        <f t="shared" si="1"/>
        <v>2</v>
      </c>
      <c r="N44" s="52" t="s">
        <v>597</v>
      </c>
      <c r="O44" s="86" t="s">
        <v>598</v>
      </c>
    </row>
    <row r="45" spans="1:15" s="8" customFormat="1" ht="15.95" customHeight="1" x14ac:dyDescent="0.25">
      <c r="A45" s="41" t="s">
        <v>35</v>
      </c>
      <c r="B45" s="36" t="s">
        <v>366</v>
      </c>
      <c r="C45" s="44" t="s">
        <v>535</v>
      </c>
      <c r="D45" s="67">
        <v>42321</v>
      </c>
      <c r="E45" s="48" t="s">
        <v>533</v>
      </c>
      <c r="F45" s="44" t="s">
        <v>774</v>
      </c>
      <c r="G45" s="44" t="s">
        <v>397</v>
      </c>
      <c r="H45" s="44" t="s">
        <v>552</v>
      </c>
      <c r="I45" s="36" t="s">
        <v>568</v>
      </c>
      <c r="J45" s="36"/>
      <c r="K45" s="44">
        <f t="shared" si="0"/>
        <v>2</v>
      </c>
      <c r="L45" s="44"/>
      <c r="M45" s="11">
        <f t="shared" si="1"/>
        <v>2</v>
      </c>
      <c r="N45" s="52" t="s">
        <v>600</v>
      </c>
      <c r="O45" s="86" t="s">
        <v>599</v>
      </c>
    </row>
    <row r="46" spans="1:15" s="9" customFormat="1" ht="15.95" customHeight="1" x14ac:dyDescent="0.25">
      <c r="A46" s="41" t="s">
        <v>36</v>
      </c>
      <c r="B46" s="36" t="s">
        <v>366</v>
      </c>
      <c r="C46" s="67">
        <v>42306</v>
      </c>
      <c r="D46" s="67">
        <v>42313</v>
      </c>
      <c r="E46" s="44" t="s">
        <v>653</v>
      </c>
      <c r="F46" s="44" t="s">
        <v>774</v>
      </c>
      <c r="G46" s="44" t="s">
        <v>397</v>
      </c>
      <c r="H46" s="44" t="s">
        <v>551</v>
      </c>
      <c r="I46" s="36" t="s">
        <v>568</v>
      </c>
      <c r="J46" s="36"/>
      <c r="K46" s="44">
        <f t="shared" si="0"/>
        <v>2</v>
      </c>
      <c r="L46" s="44"/>
      <c r="M46" s="11">
        <f t="shared" si="1"/>
        <v>2</v>
      </c>
      <c r="N46" s="52" t="s">
        <v>602</v>
      </c>
      <c r="O46" s="86" t="s">
        <v>601</v>
      </c>
    </row>
    <row r="47" spans="1:15" s="9" customFormat="1" ht="15.95" customHeight="1" x14ac:dyDescent="0.25">
      <c r="A47" s="41" t="s">
        <v>37</v>
      </c>
      <c r="B47" s="36" t="s">
        <v>366</v>
      </c>
      <c r="C47" s="67">
        <v>42328</v>
      </c>
      <c r="D47" s="67">
        <v>42342</v>
      </c>
      <c r="E47" s="44" t="s">
        <v>653</v>
      </c>
      <c r="F47" s="44" t="s">
        <v>774</v>
      </c>
      <c r="G47" s="44" t="s">
        <v>397</v>
      </c>
      <c r="H47" s="44" t="s">
        <v>569</v>
      </c>
      <c r="I47" s="49" t="s">
        <v>545</v>
      </c>
      <c r="J47" s="36" t="s">
        <v>338</v>
      </c>
      <c r="K47" s="44">
        <f t="shared" si="0"/>
        <v>2</v>
      </c>
      <c r="L47" s="44">
        <v>0.5</v>
      </c>
      <c r="M47" s="11">
        <f t="shared" si="1"/>
        <v>1</v>
      </c>
      <c r="N47" s="52" t="s">
        <v>603</v>
      </c>
      <c r="O47" s="86" t="s">
        <v>394</v>
      </c>
    </row>
    <row r="48" spans="1:15" s="13" customFormat="1" ht="15.95" customHeight="1" x14ac:dyDescent="0.25">
      <c r="A48" s="40" t="s">
        <v>38</v>
      </c>
      <c r="B48" s="37"/>
      <c r="C48" s="45"/>
      <c r="D48" s="45"/>
      <c r="E48" s="45"/>
      <c r="F48" s="45"/>
      <c r="G48" s="45"/>
      <c r="H48" s="45"/>
      <c r="I48" s="37"/>
      <c r="J48" s="37"/>
      <c r="K48" s="46"/>
      <c r="L48" s="46"/>
      <c r="M48" s="12"/>
      <c r="N48" s="53"/>
      <c r="O48" s="88"/>
    </row>
    <row r="49" spans="1:15" s="9" customFormat="1" ht="15.95" customHeight="1" x14ac:dyDescent="0.25">
      <c r="A49" s="41" t="s">
        <v>39</v>
      </c>
      <c r="B49" s="36" t="s">
        <v>365</v>
      </c>
      <c r="C49" s="67">
        <v>42345</v>
      </c>
      <c r="D49" s="67">
        <v>42346</v>
      </c>
      <c r="E49" s="44" t="s">
        <v>645</v>
      </c>
      <c r="F49" s="44" t="s">
        <v>774</v>
      </c>
      <c r="G49" s="44" t="s">
        <v>397</v>
      </c>
      <c r="H49" s="44" t="s">
        <v>569</v>
      </c>
      <c r="I49" s="36" t="s">
        <v>545</v>
      </c>
      <c r="J49" s="36"/>
      <c r="K49" s="44">
        <f t="shared" si="0"/>
        <v>0</v>
      </c>
      <c r="L49" s="44"/>
      <c r="M49" s="11">
        <f t="shared" si="1"/>
        <v>0</v>
      </c>
      <c r="N49" s="52" t="s">
        <v>605</v>
      </c>
      <c r="O49" s="86" t="s">
        <v>604</v>
      </c>
    </row>
    <row r="50" spans="1:15" s="9" customFormat="1" ht="15.95" customHeight="1" x14ac:dyDescent="0.25">
      <c r="A50" s="41" t="s">
        <v>40</v>
      </c>
      <c r="B50" s="36" t="s">
        <v>365</v>
      </c>
      <c r="C50" s="78" t="s">
        <v>608</v>
      </c>
      <c r="D50" s="67">
        <v>42327</v>
      </c>
      <c r="E50" s="44" t="s">
        <v>645</v>
      </c>
      <c r="F50" s="44" t="s">
        <v>774</v>
      </c>
      <c r="G50" s="44" t="s">
        <v>397</v>
      </c>
      <c r="H50" s="44" t="s">
        <v>569</v>
      </c>
      <c r="I50" s="36" t="s">
        <v>584</v>
      </c>
      <c r="J50" s="36" t="s">
        <v>338</v>
      </c>
      <c r="K50" s="44">
        <f t="shared" si="0"/>
        <v>0</v>
      </c>
      <c r="L50" s="44">
        <v>0.5</v>
      </c>
      <c r="M50" s="11">
        <f t="shared" si="1"/>
        <v>0</v>
      </c>
      <c r="N50" s="52" t="s">
        <v>607</v>
      </c>
      <c r="O50" s="86" t="s">
        <v>606</v>
      </c>
    </row>
    <row r="51" spans="1:15" ht="18" customHeight="1" x14ac:dyDescent="0.25">
      <c r="A51" s="41" t="s">
        <v>41</v>
      </c>
      <c r="B51" s="36" t="s">
        <v>366</v>
      </c>
      <c r="C51" s="67">
        <v>42305</v>
      </c>
      <c r="D51" s="67">
        <v>42326</v>
      </c>
      <c r="E51" s="44" t="s">
        <v>653</v>
      </c>
      <c r="F51" s="44" t="s">
        <v>774</v>
      </c>
      <c r="G51" s="44" t="s">
        <v>397</v>
      </c>
      <c r="H51" s="44" t="s">
        <v>569</v>
      </c>
      <c r="I51" s="36" t="s">
        <v>568</v>
      </c>
      <c r="J51" s="36"/>
      <c r="K51" s="44">
        <f t="shared" si="0"/>
        <v>2</v>
      </c>
      <c r="L51" s="44"/>
      <c r="M51" s="11">
        <f t="shared" si="1"/>
        <v>2</v>
      </c>
      <c r="N51" s="79" t="s">
        <v>610</v>
      </c>
      <c r="O51" s="102" t="s">
        <v>609</v>
      </c>
    </row>
    <row r="52" spans="1:15" ht="15.95" customHeight="1" x14ac:dyDescent="0.25">
      <c r="A52" s="41" t="s">
        <v>42</v>
      </c>
      <c r="B52" s="36" t="s">
        <v>365</v>
      </c>
      <c r="C52" s="67">
        <v>42327</v>
      </c>
      <c r="D52" s="44" t="s">
        <v>612</v>
      </c>
      <c r="E52" s="44" t="s">
        <v>653</v>
      </c>
      <c r="F52" s="44" t="s">
        <v>774</v>
      </c>
      <c r="G52" s="44" t="s">
        <v>401</v>
      </c>
      <c r="H52" s="44" t="s">
        <v>569</v>
      </c>
      <c r="I52" s="36" t="s">
        <v>545</v>
      </c>
      <c r="J52" s="36"/>
      <c r="K52" s="44">
        <f t="shared" si="0"/>
        <v>0</v>
      </c>
      <c r="L52" s="44"/>
      <c r="M52" s="11">
        <f t="shared" si="1"/>
        <v>0</v>
      </c>
      <c r="N52" s="52" t="s">
        <v>611</v>
      </c>
      <c r="O52" s="86" t="s">
        <v>613</v>
      </c>
    </row>
    <row r="53" spans="1:15" s="9" customFormat="1" ht="15.95" customHeight="1" x14ac:dyDescent="0.25">
      <c r="A53" s="41" t="s">
        <v>92</v>
      </c>
      <c r="B53" s="36" t="s">
        <v>365</v>
      </c>
      <c r="C53" s="67">
        <v>42325</v>
      </c>
      <c r="D53" s="44" t="s">
        <v>614</v>
      </c>
      <c r="E53" s="44" t="s">
        <v>653</v>
      </c>
      <c r="F53" s="44" t="s">
        <v>774</v>
      </c>
      <c r="G53" s="44" t="s">
        <v>401</v>
      </c>
      <c r="H53" s="44" t="s">
        <v>569</v>
      </c>
      <c r="I53" s="36" t="s">
        <v>545</v>
      </c>
      <c r="J53" s="36"/>
      <c r="K53" s="44">
        <f t="shared" si="0"/>
        <v>0</v>
      </c>
      <c r="L53" s="44"/>
      <c r="M53" s="11">
        <f t="shared" si="1"/>
        <v>0</v>
      </c>
      <c r="N53" s="52" t="s">
        <v>616</v>
      </c>
      <c r="O53" s="86" t="s">
        <v>615</v>
      </c>
    </row>
    <row r="54" spans="1:15" ht="15.95" customHeight="1" x14ac:dyDescent="0.25">
      <c r="A54" s="41" t="s">
        <v>43</v>
      </c>
      <c r="B54" s="36" t="s">
        <v>359</v>
      </c>
      <c r="C54" s="44"/>
      <c r="D54" s="44" t="s">
        <v>533</v>
      </c>
      <c r="E54" s="44"/>
      <c r="F54" s="44"/>
      <c r="G54" s="44" t="s">
        <v>533</v>
      </c>
      <c r="H54" s="44" t="s">
        <v>533</v>
      </c>
      <c r="I54" s="36"/>
      <c r="J54" s="36"/>
      <c r="K54" s="44">
        <f t="shared" si="0"/>
        <v>0</v>
      </c>
      <c r="L54" s="44"/>
      <c r="M54" s="11">
        <f t="shared" si="1"/>
        <v>0</v>
      </c>
      <c r="N54" s="52" t="s">
        <v>617</v>
      </c>
      <c r="O54" s="86" t="s">
        <v>618</v>
      </c>
    </row>
    <row r="55" spans="1:15" ht="15.95" customHeight="1" x14ac:dyDescent="0.25">
      <c r="A55" s="41" t="s">
        <v>44</v>
      </c>
      <c r="B55" s="36" t="s">
        <v>365</v>
      </c>
      <c r="C55" s="67">
        <v>42311</v>
      </c>
      <c r="D55" s="67" t="s">
        <v>621</v>
      </c>
      <c r="E55" s="44" t="s">
        <v>653</v>
      </c>
      <c r="F55" s="44" t="s">
        <v>719</v>
      </c>
      <c r="G55" s="44" t="s">
        <v>401</v>
      </c>
      <c r="H55" s="44" t="s">
        <v>569</v>
      </c>
      <c r="I55" s="36" t="s">
        <v>545</v>
      </c>
      <c r="J55" s="36"/>
      <c r="K55" s="44">
        <f t="shared" si="0"/>
        <v>0</v>
      </c>
      <c r="L55" s="44"/>
      <c r="M55" s="11">
        <f t="shared" si="1"/>
        <v>0</v>
      </c>
      <c r="N55" s="52" t="s">
        <v>619</v>
      </c>
      <c r="O55" s="86" t="s">
        <v>620</v>
      </c>
    </row>
    <row r="56" spans="1:15" s="13" customFormat="1" ht="15.95" customHeight="1" x14ac:dyDescent="0.25">
      <c r="A56" s="40" t="s">
        <v>45</v>
      </c>
      <c r="B56" s="37"/>
      <c r="C56" s="45"/>
      <c r="D56" s="45"/>
      <c r="E56" s="45"/>
      <c r="F56" s="45"/>
      <c r="G56" s="45"/>
      <c r="H56" s="45"/>
      <c r="I56" s="37"/>
      <c r="J56" s="37"/>
      <c r="K56" s="46"/>
      <c r="L56" s="46"/>
      <c r="M56" s="12"/>
      <c r="N56" s="53"/>
      <c r="O56" s="88"/>
    </row>
    <row r="57" spans="1:15" s="9" customFormat="1" ht="15.95" customHeight="1" x14ac:dyDescent="0.25">
      <c r="A57" s="41" t="s">
        <v>46</v>
      </c>
      <c r="B57" s="36" t="s">
        <v>359</v>
      </c>
      <c r="C57" s="44"/>
      <c r="D57" s="44" t="s">
        <v>533</v>
      </c>
      <c r="E57" s="44"/>
      <c r="F57" s="44"/>
      <c r="G57" s="44" t="s">
        <v>533</v>
      </c>
      <c r="H57" s="44" t="s">
        <v>533</v>
      </c>
      <c r="I57" s="36"/>
      <c r="J57" s="36"/>
      <c r="K57" s="44">
        <f t="shared" si="0"/>
        <v>0</v>
      </c>
      <c r="L57" s="44"/>
      <c r="M57" s="11">
        <f t="shared" si="1"/>
        <v>0</v>
      </c>
      <c r="N57" s="52" t="s">
        <v>622</v>
      </c>
      <c r="O57" s="86" t="s">
        <v>623</v>
      </c>
    </row>
    <row r="58" spans="1:15" s="9" customFormat="1" ht="15.95" customHeight="1" x14ac:dyDescent="0.25">
      <c r="A58" s="41" t="s">
        <v>47</v>
      </c>
      <c r="B58" s="36" t="s">
        <v>365</v>
      </c>
      <c r="C58" s="67">
        <v>42334</v>
      </c>
      <c r="D58" s="44" t="s">
        <v>624</v>
      </c>
      <c r="E58" s="44" t="s">
        <v>645</v>
      </c>
      <c r="F58" s="44" t="s">
        <v>719</v>
      </c>
      <c r="G58" s="44" t="s">
        <v>401</v>
      </c>
      <c r="H58" s="44" t="s">
        <v>569</v>
      </c>
      <c r="I58" s="36" t="s">
        <v>545</v>
      </c>
      <c r="J58" s="36"/>
      <c r="K58" s="44">
        <f t="shared" si="0"/>
        <v>0</v>
      </c>
      <c r="L58" s="44"/>
      <c r="M58" s="11">
        <f t="shared" si="1"/>
        <v>0</v>
      </c>
      <c r="N58" s="52" t="s">
        <v>625</v>
      </c>
      <c r="O58" s="86" t="s">
        <v>626</v>
      </c>
    </row>
    <row r="59" spans="1:15" s="9" customFormat="1" ht="15.95" customHeight="1" x14ac:dyDescent="0.25">
      <c r="A59" s="41" t="s">
        <v>48</v>
      </c>
      <c r="B59" s="36" t="s">
        <v>366</v>
      </c>
      <c r="C59" s="44" t="s">
        <v>535</v>
      </c>
      <c r="D59" s="78" t="s">
        <v>627</v>
      </c>
      <c r="E59" s="44" t="s">
        <v>533</v>
      </c>
      <c r="F59" s="44" t="s">
        <v>774</v>
      </c>
      <c r="G59" s="36" t="s">
        <v>628</v>
      </c>
      <c r="H59" s="44" t="s">
        <v>569</v>
      </c>
      <c r="I59" s="36" t="s">
        <v>545</v>
      </c>
      <c r="J59" s="36"/>
      <c r="K59" s="44">
        <f t="shared" si="0"/>
        <v>2</v>
      </c>
      <c r="L59" s="44"/>
      <c r="M59" s="11">
        <f t="shared" si="1"/>
        <v>2</v>
      </c>
      <c r="N59" s="52" t="s">
        <v>629</v>
      </c>
      <c r="O59" s="86" t="s">
        <v>630</v>
      </c>
    </row>
    <row r="60" spans="1:15" s="9" customFormat="1" ht="15.95" customHeight="1" x14ac:dyDescent="0.25">
      <c r="A60" s="41" t="s">
        <v>49</v>
      </c>
      <c r="B60" s="36" t="s">
        <v>359</v>
      </c>
      <c r="C60" s="44"/>
      <c r="D60" s="44" t="s">
        <v>533</v>
      </c>
      <c r="E60" s="44"/>
      <c r="F60" s="44"/>
      <c r="G60" s="44" t="s">
        <v>533</v>
      </c>
      <c r="H60" s="44" t="s">
        <v>533</v>
      </c>
      <c r="I60" s="36"/>
      <c r="J60" s="36"/>
      <c r="K60" s="44">
        <f t="shared" si="0"/>
        <v>0</v>
      </c>
      <c r="L60" s="44"/>
      <c r="M60" s="11">
        <f t="shared" si="1"/>
        <v>0</v>
      </c>
      <c r="N60" s="52" t="s">
        <v>631</v>
      </c>
      <c r="O60" s="86" t="s">
        <v>632</v>
      </c>
    </row>
    <row r="61" spans="1:15" ht="15.95" customHeight="1" x14ac:dyDescent="0.25">
      <c r="A61" s="41" t="s">
        <v>50</v>
      </c>
      <c r="B61" s="36" t="s">
        <v>359</v>
      </c>
      <c r="C61" s="44"/>
      <c r="D61" s="44" t="s">
        <v>533</v>
      </c>
      <c r="E61" s="44"/>
      <c r="F61" s="44"/>
      <c r="G61" s="44" t="s">
        <v>533</v>
      </c>
      <c r="H61" s="44" t="s">
        <v>533</v>
      </c>
      <c r="I61" s="36"/>
      <c r="J61" s="36"/>
      <c r="K61" s="44">
        <f t="shared" si="0"/>
        <v>0</v>
      </c>
      <c r="L61" s="44"/>
      <c r="M61" s="11">
        <f t="shared" si="1"/>
        <v>0</v>
      </c>
      <c r="N61" s="52" t="s">
        <v>634</v>
      </c>
      <c r="O61" s="86" t="s">
        <v>633</v>
      </c>
    </row>
    <row r="62" spans="1:15" s="9" customFormat="1" ht="15.95" customHeight="1" x14ac:dyDescent="0.25">
      <c r="A62" s="41" t="s">
        <v>51</v>
      </c>
      <c r="B62" s="36" t="s">
        <v>367</v>
      </c>
      <c r="C62" s="67" t="s">
        <v>535</v>
      </c>
      <c r="D62" s="67">
        <v>42325</v>
      </c>
      <c r="E62" s="44" t="s">
        <v>533</v>
      </c>
      <c r="F62" s="44" t="s">
        <v>774</v>
      </c>
      <c r="G62" s="44" t="s">
        <v>397</v>
      </c>
      <c r="H62" s="44" t="s">
        <v>569</v>
      </c>
      <c r="I62" s="36" t="s">
        <v>545</v>
      </c>
      <c r="J62" s="36"/>
      <c r="K62" s="44">
        <f t="shared" si="0"/>
        <v>1</v>
      </c>
      <c r="L62" s="44"/>
      <c r="M62" s="11">
        <f t="shared" si="1"/>
        <v>1</v>
      </c>
      <c r="N62" s="87" t="s">
        <v>636</v>
      </c>
      <c r="O62" s="86" t="s">
        <v>635</v>
      </c>
    </row>
    <row r="63" spans="1:15" s="9" customFormat="1" ht="15.95" customHeight="1" x14ac:dyDescent="0.25">
      <c r="A63" s="41" t="s">
        <v>52</v>
      </c>
      <c r="B63" s="36" t="s">
        <v>366</v>
      </c>
      <c r="C63" s="78" t="s">
        <v>639</v>
      </c>
      <c r="D63" s="67">
        <v>42291</v>
      </c>
      <c r="E63" s="44" t="s">
        <v>653</v>
      </c>
      <c r="F63" s="44" t="s">
        <v>774</v>
      </c>
      <c r="G63" s="44" t="s">
        <v>397</v>
      </c>
      <c r="H63" s="44" t="s">
        <v>569</v>
      </c>
      <c r="I63" s="36" t="s">
        <v>640</v>
      </c>
      <c r="J63" s="36"/>
      <c r="K63" s="44">
        <f t="shared" si="0"/>
        <v>2</v>
      </c>
      <c r="L63" s="44"/>
      <c r="M63" s="11">
        <f t="shared" si="1"/>
        <v>2</v>
      </c>
      <c r="N63" s="52" t="s">
        <v>638</v>
      </c>
      <c r="O63" s="86" t="s">
        <v>637</v>
      </c>
    </row>
    <row r="64" spans="1:15" s="9" customFormat="1" ht="15.95" customHeight="1" x14ac:dyDescent="0.25">
      <c r="A64" s="41" t="s">
        <v>53</v>
      </c>
      <c r="B64" s="36" t="s">
        <v>366</v>
      </c>
      <c r="C64" s="67">
        <v>42278</v>
      </c>
      <c r="D64" s="67">
        <v>42285</v>
      </c>
      <c r="E64" s="44" t="s">
        <v>653</v>
      </c>
      <c r="F64" s="44" t="s">
        <v>774</v>
      </c>
      <c r="G64" s="44" t="s">
        <v>397</v>
      </c>
      <c r="H64" s="44" t="s">
        <v>551</v>
      </c>
      <c r="I64" s="36" t="s">
        <v>568</v>
      </c>
      <c r="J64" s="36"/>
      <c r="K64" s="44">
        <f t="shared" si="0"/>
        <v>2</v>
      </c>
      <c r="L64" s="44"/>
      <c r="M64" s="11">
        <f t="shared" si="1"/>
        <v>2</v>
      </c>
      <c r="N64" s="52" t="s">
        <v>641</v>
      </c>
      <c r="O64" s="86" t="s">
        <v>642</v>
      </c>
    </row>
    <row r="65" spans="1:15" s="9" customFormat="1" ht="15.95" customHeight="1" x14ac:dyDescent="0.25">
      <c r="A65" s="41" t="s">
        <v>54</v>
      </c>
      <c r="B65" s="36" t="s">
        <v>365</v>
      </c>
      <c r="C65" s="67">
        <v>42319</v>
      </c>
      <c r="D65" s="67">
        <v>42326</v>
      </c>
      <c r="E65" s="44" t="s">
        <v>653</v>
      </c>
      <c r="F65" s="44" t="s">
        <v>774</v>
      </c>
      <c r="G65" s="36" t="s">
        <v>778</v>
      </c>
      <c r="H65" s="44" t="s">
        <v>552</v>
      </c>
      <c r="I65" s="36" t="s">
        <v>568</v>
      </c>
      <c r="J65" s="36"/>
      <c r="K65" s="44">
        <f t="shared" si="0"/>
        <v>0</v>
      </c>
      <c r="L65" s="44"/>
      <c r="M65" s="11">
        <f t="shared" si="1"/>
        <v>0</v>
      </c>
      <c r="N65" s="87" t="s">
        <v>644</v>
      </c>
      <c r="O65" s="86" t="s">
        <v>782</v>
      </c>
    </row>
    <row r="66" spans="1:15" s="9" customFormat="1" ht="15.95" customHeight="1" x14ac:dyDescent="0.25">
      <c r="A66" s="41" t="s">
        <v>55</v>
      </c>
      <c r="B66" s="36" t="s">
        <v>366</v>
      </c>
      <c r="C66" s="78" t="s">
        <v>813</v>
      </c>
      <c r="D66" s="67">
        <v>42304</v>
      </c>
      <c r="E66" s="44" t="s">
        <v>653</v>
      </c>
      <c r="F66" s="44" t="s">
        <v>774</v>
      </c>
      <c r="G66" s="44" t="s">
        <v>397</v>
      </c>
      <c r="H66" s="44" t="s">
        <v>569</v>
      </c>
      <c r="I66" s="36" t="s">
        <v>812</v>
      </c>
      <c r="J66" s="36"/>
      <c r="K66" s="44">
        <f t="shared" si="0"/>
        <v>2</v>
      </c>
      <c r="L66" s="44"/>
      <c r="M66" s="11">
        <f t="shared" si="1"/>
        <v>2</v>
      </c>
      <c r="N66" s="87" t="s">
        <v>814</v>
      </c>
      <c r="O66" s="86" t="s">
        <v>815</v>
      </c>
    </row>
    <row r="67" spans="1:15" ht="15.95" customHeight="1" x14ac:dyDescent="0.25">
      <c r="A67" s="41" t="s">
        <v>56</v>
      </c>
      <c r="B67" s="36" t="s">
        <v>366</v>
      </c>
      <c r="C67" s="67">
        <v>42313</v>
      </c>
      <c r="D67" s="67">
        <v>42320</v>
      </c>
      <c r="E67" s="44" t="s">
        <v>653</v>
      </c>
      <c r="F67" s="44" t="s">
        <v>774</v>
      </c>
      <c r="G67" s="44" t="s">
        <v>397</v>
      </c>
      <c r="H67" s="44" t="s">
        <v>569</v>
      </c>
      <c r="I67" s="36" t="s">
        <v>568</v>
      </c>
      <c r="J67" s="36"/>
      <c r="K67" s="44">
        <f t="shared" si="0"/>
        <v>2</v>
      </c>
      <c r="L67" s="44"/>
      <c r="M67" s="11">
        <f t="shared" si="1"/>
        <v>2</v>
      </c>
      <c r="N67" s="87" t="s">
        <v>647</v>
      </c>
      <c r="O67" s="86" t="s">
        <v>646</v>
      </c>
    </row>
    <row r="68" spans="1:15" s="9" customFormat="1" ht="15.95" customHeight="1" x14ac:dyDescent="0.25">
      <c r="A68" s="41" t="s">
        <v>57</v>
      </c>
      <c r="B68" s="36" t="s">
        <v>365</v>
      </c>
      <c r="C68" s="44" t="s">
        <v>535</v>
      </c>
      <c r="D68" s="44" t="s">
        <v>535</v>
      </c>
      <c r="E68" s="44" t="s">
        <v>533</v>
      </c>
      <c r="F68" s="44" t="s">
        <v>719</v>
      </c>
      <c r="G68" s="36" t="s">
        <v>650</v>
      </c>
      <c r="H68" s="44" t="s">
        <v>551</v>
      </c>
      <c r="I68" s="36" t="s">
        <v>568</v>
      </c>
      <c r="J68" s="36"/>
      <c r="K68" s="44">
        <f t="shared" si="0"/>
        <v>0</v>
      </c>
      <c r="L68" s="44"/>
      <c r="M68" s="11">
        <f t="shared" si="1"/>
        <v>0</v>
      </c>
      <c r="N68" s="87" t="s">
        <v>648</v>
      </c>
      <c r="O68" s="86" t="s">
        <v>649</v>
      </c>
    </row>
    <row r="69" spans="1:15" s="9" customFormat="1" ht="15.95" customHeight="1" x14ac:dyDescent="0.25">
      <c r="A69" s="41" t="s">
        <v>58</v>
      </c>
      <c r="B69" s="36" t="s">
        <v>365</v>
      </c>
      <c r="C69" s="78" t="s">
        <v>821</v>
      </c>
      <c r="D69" s="67">
        <v>42321</v>
      </c>
      <c r="E69" s="44" t="s">
        <v>645</v>
      </c>
      <c r="F69" s="44" t="s">
        <v>774</v>
      </c>
      <c r="G69" s="44" t="s">
        <v>397</v>
      </c>
      <c r="H69" s="44" t="s">
        <v>551</v>
      </c>
      <c r="I69" s="36" t="s">
        <v>568</v>
      </c>
      <c r="J69" s="36"/>
      <c r="K69" s="44">
        <f t="shared" si="0"/>
        <v>0</v>
      </c>
      <c r="L69" s="44"/>
      <c r="M69" s="11">
        <f t="shared" si="1"/>
        <v>0</v>
      </c>
      <c r="N69" s="87" t="s">
        <v>651</v>
      </c>
      <c r="O69" s="86" t="s">
        <v>652</v>
      </c>
    </row>
    <row r="70" spans="1:15" ht="15.95" customHeight="1" x14ac:dyDescent="0.25">
      <c r="A70" s="41" t="s">
        <v>59</v>
      </c>
      <c r="B70" s="36" t="s">
        <v>366</v>
      </c>
      <c r="C70" s="67">
        <v>42324</v>
      </c>
      <c r="D70" s="67">
        <v>42332</v>
      </c>
      <c r="E70" s="44" t="s">
        <v>653</v>
      </c>
      <c r="F70" s="44" t="s">
        <v>774</v>
      </c>
      <c r="G70" s="44" t="s">
        <v>397</v>
      </c>
      <c r="H70" s="44" t="s">
        <v>569</v>
      </c>
      <c r="I70" s="36" t="s">
        <v>545</v>
      </c>
      <c r="J70" s="36" t="s">
        <v>338</v>
      </c>
      <c r="K70" s="44">
        <f t="shared" si="0"/>
        <v>2</v>
      </c>
      <c r="L70" s="44">
        <v>0.5</v>
      </c>
      <c r="M70" s="11">
        <f t="shared" si="1"/>
        <v>1</v>
      </c>
      <c r="N70" s="87" t="s">
        <v>804</v>
      </c>
      <c r="O70" s="86" t="s">
        <v>805</v>
      </c>
    </row>
    <row r="71" spans="1:15" s="13" customFormat="1" ht="15.95" customHeight="1" x14ac:dyDescent="0.25">
      <c r="A71" s="40" t="s">
        <v>60</v>
      </c>
      <c r="B71" s="37"/>
      <c r="C71" s="45"/>
      <c r="D71" s="45"/>
      <c r="E71" s="45"/>
      <c r="F71" s="45"/>
      <c r="G71" s="45"/>
      <c r="H71" s="45"/>
      <c r="I71" s="37"/>
      <c r="J71" s="37"/>
      <c r="K71" s="46"/>
      <c r="L71" s="46"/>
      <c r="M71" s="12"/>
      <c r="N71" s="53"/>
      <c r="O71" s="88"/>
    </row>
    <row r="72" spans="1:15" s="9" customFormat="1" ht="15.95" customHeight="1" x14ac:dyDescent="0.25">
      <c r="A72" s="41" t="s">
        <v>61</v>
      </c>
      <c r="B72" s="36" t="s">
        <v>366</v>
      </c>
      <c r="C72" s="67">
        <v>42327</v>
      </c>
      <c r="D72" s="67">
        <v>42342</v>
      </c>
      <c r="E72" s="44" t="s">
        <v>653</v>
      </c>
      <c r="F72" s="44" t="s">
        <v>774</v>
      </c>
      <c r="G72" s="44" t="s">
        <v>397</v>
      </c>
      <c r="H72" s="44" t="s">
        <v>569</v>
      </c>
      <c r="I72" s="36" t="s">
        <v>545</v>
      </c>
      <c r="J72" s="36"/>
      <c r="K72" s="44">
        <f t="shared" si="0"/>
        <v>2</v>
      </c>
      <c r="L72" s="44"/>
      <c r="M72" s="11">
        <f t="shared" si="1"/>
        <v>2</v>
      </c>
      <c r="N72" s="52" t="s">
        <v>656</v>
      </c>
      <c r="O72" s="86" t="s">
        <v>657</v>
      </c>
    </row>
    <row r="73" spans="1:15" ht="15.95" customHeight="1" x14ac:dyDescent="0.25">
      <c r="A73" s="41" t="s">
        <v>62</v>
      </c>
      <c r="B73" s="36" t="s">
        <v>359</v>
      </c>
      <c r="C73" s="44"/>
      <c r="D73" s="67">
        <v>42335</v>
      </c>
      <c r="E73" s="44"/>
      <c r="F73" s="44"/>
      <c r="G73" s="36" t="s">
        <v>712</v>
      </c>
      <c r="H73" s="44" t="s">
        <v>569</v>
      </c>
      <c r="I73" s="36"/>
      <c r="J73" s="36"/>
      <c r="K73" s="44">
        <f t="shared" si="0"/>
        <v>0</v>
      </c>
      <c r="L73" s="44"/>
      <c r="M73" s="11">
        <f t="shared" si="1"/>
        <v>0</v>
      </c>
      <c r="N73" s="52" t="s">
        <v>659</v>
      </c>
      <c r="O73" s="86" t="s">
        <v>658</v>
      </c>
    </row>
    <row r="74" spans="1:15" ht="15.95" customHeight="1" x14ac:dyDescent="0.25">
      <c r="A74" s="41" t="s">
        <v>63</v>
      </c>
      <c r="B74" s="36" t="s">
        <v>365</v>
      </c>
      <c r="C74" s="44" t="s">
        <v>533</v>
      </c>
      <c r="D74" s="44" t="s">
        <v>533</v>
      </c>
      <c r="E74" s="44" t="s">
        <v>533</v>
      </c>
      <c r="F74" s="44" t="s">
        <v>533</v>
      </c>
      <c r="G74" s="44" t="s">
        <v>401</v>
      </c>
      <c r="H74" s="44" t="s">
        <v>569</v>
      </c>
      <c r="I74" s="36" t="s">
        <v>568</v>
      </c>
      <c r="J74" s="36" t="s">
        <v>794</v>
      </c>
      <c r="K74" s="44">
        <f t="shared" si="0"/>
        <v>0</v>
      </c>
      <c r="L74" s="44"/>
      <c r="M74" s="11">
        <f t="shared" si="1"/>
        <v>0</v>
      </c>
      <c r="N74" s="87" t="s">
        <v>660</v>
      </c>
      <c r="O74" s="86" t="s">
        <v>661</v>
      </c>
    </row>
    <row r="75" spans="1:15" s="9" customFormat="1" ht="15.95" customHeight="1" x14ac:dyDescent="0.25">
      <c r="A75" s="41" t="s">
        <v>64</v>
      </c>
      <c r="B75" s="36" t="s">
        <v>365</v>
      </c>
      <c r="C75" s="67">
        <v>42354</v>
      </c>
      <c r="D75" s="67">
        <v>42333</v>
      </c>
      <c r="E75" s="44" t="s">
        <v>645</v>
      </c>
      <c r="F75" s="44" t="s">
        <v>774</v>
      </c>
      <c r="G75" s="44" t="s">
        <v>397</v>
      </c>
      <c r="H75" s="44" t="s">
        <v>569</v>
      </c>
      <c r="I75" s="36" t="s">
        <v>545</v>
      </c>
      <c r="J75" s="36"/>
      <c r="K75" s="44">
        <f t="shared" si="0"/>
        <v>0</v>
      </c>
      <c r="L75" s="44"/>
      <c r="M75" s="11">
        <f t="shared" si="1"/>
        <v>0</v>
      </c>
      <c r="N75" s="87" t="s">
        <v>823</v>
      </c>
      <c r="O75" s="86" t="s">
        <v>662</v>
      </c>
    </row>
    <row r="76" spans="1:15" s="9" customFormat="1" ht="15.95" customHeight="1" x14ac:dyDescent="0.25">
      <c r="A76" s="41" t="s">
        <v>65</v>
      </c>
      <c r="B76" s="36" t="s">
        <v>365</v>
      </c>
      <c r="C76" s="67">
        <v>42305</v>
      </c>
      <c r="D76" s="75">
        <v>42307</v>
      </c>
      <c r="E76" s="44" t="s">
        <v>645</v>
      </c>
      <c r="F76" s="44" t="s">
        <v>774</v>
      </c>
      <c r="G76" s="44" t="s">
        <v>397</v>
      </c>
      <c r="H76" s="44" t="s">
        <v>552</v>
      </c>
      <c r="I76" s="36" t="s">
        <v>568</v>
      </c>
      <c r="J76" s="36" t="s">
        <v>338</v>
      </c>
      <c r="K76" s="44">
        <f t="shared" ref="K76:K103" si="2">IF(B76="Да, опубликовано и содержит информацию о том, где можно ознакомиться с материалами по проекту бюджета",2,IF(B76="Да, опубликовано, но не содержит информацию о том, где можно ознакомиться с материалами по проекту бюджета",1,0))</f>
        <v>0</v>
      </c>
      <c r="L76" s="44">
        <v>0.5</v>
      </c>
      <c r="M76" s="11">
        <f t="shared" ref="M76:M103" si="3">K76*(1-L76)</f>
        <v>0</v>
      </c>
      <c r="N76" s="52" t="s">
        <v>663</v>
      </c>
      <c r="O76" s="86" t="s">
        <v>781</v>
      </c>
    </row>
    <row r="77" spans="1:15" s="9" customFormat="1" ht="15.95" customHeight="1" x14ac:dyDescent="0.25">
      <c r="A77" s="41" t="s">
        <v>66</v>
      </c>
      <c r="B77" s="36" t="s">
        <v>359</v>
      </c>
      <c r="C77" s="44"/>
      <c r="D77" s="44" t="s">
        <v>533</v>
      </c>
      <c r="E77" s="44"/>
      <c r="F77" s="44"/>
      <c r="G77" s="44" t="s">
        <v>533</v>
      </c>
      <c r="H77" s="44" t="s">
        <v>569</v>
      </c>
      <c r="I77" s="36"/>
      <c r="J77" s="36"/>
      <c r="K77" s="44">
        <f t="shared" si="2"/>
        <v>0</v>
      </c>
      <c r="L77" s="44"/>
      <c r="M77" s="11">
        <f t="shared" si="3"/>
        <v>0</v>
      </c>
      <c r="N77" s="52" t="s">
        <v>665</v>
      </c>
      <c r="O77" s="86" t="s">
        <v>664</v>
      </c>
    </row>
    <row r="78" spans="1:15" s="13" customFormat="1" ht="15.95" customHeight="1" x14ac:dyDescent="0.25">
      <c r="A78" s="40" t="s">
        <v>67</v>
      </c>
      <c r="B78" s="37"/>
      <c r="C78" s="45"/>
      <c r="D78" s="45"/>
      <c r="E78" s="45"/>
      <c r="F78" s="45"/>
      <c r="G78" s="45"/>
      <c r="H78" s="45"/>
      <c r="I78" s="37"/>
      <c r="J78" s="37"/>
      <c r="K78" s="46"/>
      <c r="L78" s="46"/>
      <c r="M78" s="12"/>
      <c r="N78" s="53"/>
      <c r="O78" s="88"/>
    </row>
    <row r="79" spans="1:15" s="9" customFormat="1" ht="15.95" customHeight="1" x14ac:dyDescent="0.25">
      <c r="A79" s="41" t="s">
        <v>68</v>
      </c>
      <c r="B79" s="36" t="s">
        <v>366</v>
      </c>
      <c r="C79" s="67">
        <v>42293</v>
      </c>
      <c r="D79" s="67">
        <v>42307</v>
      </c>
      <c r="E79" s="44" t="s">
        <v>653</v>
      </c>
      <c r="F79" s="44" t="s">
        <v>774</v>
      </c>
      <c r="G79" s="44" t="s">
        <v>397</v>
      </c>
      <c r="H79" s="44" t="s">
        <v>569</v>
      </c>
      <c r="I79" s="36" t="s">
        <v>545</v>
      </c>
      <c r="J79" s="36"/>
      <c r="K79" s="44">
        <f t="shared" si="2"/>
        <v>2</v>
      </c>
      <c r="L79" s="44"/>
      <c r="M79" s="11">
        <f t="shared" si="3"/>
        <v>2</v>
      </c>
      <c r="N79" s="52" t="s">
        <v>666</v>
      </c>
      <c r="O79" s="86" t="s">
        <v>667</v>
      </c>
    </row>
    <row r="80" spans="1:15" s="9" customFormat="1" ht="15.95" customHeight="1" x14ac:dyDescent="0.25">
      <c r="A80" s="41" t="s">
        <v>69</v>
      </c>
      <c r="B80" s="36" t="s">
        <v>359</v>
      </c>
      <c r="C80" s="44"/>
      <c r="D80" s="67">
        <v>42319</v>
      </c>
      <c r="E80" s="44"/>
      <c r="F80" s="44"/>
      <c r="G80" s="44" t="s">
        <v>397</v>
      </c>
      <c r="H80" s="44" t="s">
        <v>569</v>
      </c>
      <c r="I80" s="36"/>
      <c r="J80" s="36"/>
      <c r="K80" s="44">
        <f t="shared" si="2"/>
        <v>0</v>
      </c>
      <c r="L80" s="44"/>
      <c r="M80" s="11">
        <f t="shared" si="3"/>
        <v>0</v>
      </c>
      <c r="N80" s="52" t="s">
        <v>668</v>
      </c>
      <c r="O80" s="86" t="s">
        <v>669</v>
      </c>
    </row>
    <row r="81" spans="1:15" s="9" customFormat="1" ht="15.95" customHeight="1" x14ac:dyDescent="0.25">
      <c r="A81" s="41" t="s">
        <v>70</v>
      </c>
      <c r="B81" s="36" t="s">
        <v>365</v>
      </c>
      <c r="C81" s="67">
        <v>42339</v>
      </c>
      <c r="D81" s="67">
        <v>42341</v>
      </c>
      <c r="E81" s="44" t="s">
        <v>645</v>
      </c>
      <c r="F81" s="44" t="s">
        <v>774</v>
      </c>
      <c r="G81" s="44" t="s">
        <v>397</v>
      </c>
      <c r="H81" s="44" t="s">
        <v>569</v>
      </c>
      <c r="I81" s="36" t="s">
        <v>545</v>
      </c>
      <c r="J81" s="36" t="s">
        <v>338</v>
      </c>
      <c r="K81" s="44">
        <f t="shared" si="2"/>
        <v>0</v>
      </c>
      <c r="L81" s="44">
        <v>0.5</v>
      </c>
      <c r="M81" s="11">
        <f t="shared" si="3"/>
        <v>0</v>
      </c>
      <c r="N81" s="52" t="s">
        <v>671</v>
      </c>
      <c r="O81" s="89" t="s">
        <v>670</v>
      </c>
    </row>
    <row r="82" spans="1:15" s="9" customFormat="1" ht="15.95" customHeight="1" x14ac:dyDescent="0.25">
      <c r="A82" s="41" t="s">
        <v>71</v>
      </c>
      <c r="B82" s="36" t="s">
        <v>367</v>
      </c>
      <c r="C82" s="67">
        <v>42315</v>
      </c>
      <c r="D82" s="67">
        <v>42327</v>
      </c>
      <c r="E82" s="44" t="s">
        <v>653</v>
      </c>
      <c r="F82" s="44" t="s">
        <v>774</v>
      </c>
      <c r="G82" s="44" t="s">
        <v>397</v>
      </c>
      <c r="H82" s="44" t="s">
        <v>569</v>
      </c>
      <c r="I82" s="36" t="s">
        <v>545</v>
      </c>
      <c r="J82" s="36" t="s">
        <v>338</v>
      </c>
      <c r="K82" s="44">
        <f t="shared" si="2"/>
        <v>1</v>
      </c>
      <c r="L82" s="44">
        <v>0.5</v>
      </c>
      <c r="M82" s="11">
        <f t="shared" si="3"/>
        <v>0.5</v>
      </c>
      <c r="N82" s="52" t="s">
        <v>672</v>
      </c>
      <c r="O82" s="86" t="s">
        <v>673</v>
      </c>
    </row>
    <row r="83" spans="1:15" s="33" customFormat="1" ht="15.95" customHeight="1" x14ac:dyDescent="0.2">
      <c r="A83" s="41" t="s">
        <v>72</v>
      </c>
      <c r="B83" s="49" t="s">
        <v>366</v>
      </c>
      <c r="C83" s="66">
        <v>42319</v>
      </c>
      <c r="D83" s="66">
        <v>42328</v>
      </c>
      <c r="E83" s="44" t="s">
        <v>653</v>
      </c>
      <c r="F83" s="44" t="s">
        <v>774</v>
      </c>
      <c r="G83" s="48" t="s">
        <v>397</v>
      </c>
      <c r="H83" s="44" t="s">
        <v>569</v>
      </c>
      <c r="I83" s="36" t="s">
        <v>545</v>
      </c>
      <c r="J83" s="36" t="s">
        <v>338</v>
      </c>
      <c r="K83" s="44">
        <f t="shared" si="2"/>
        <v>2</v>
      </c>
      <c r="L83" s="44">
        <v>0.5</v>
      </c>
      <c r="M83" s="11">
        <f t="shared" si="3"/>
        <v>1</v>
      </c>
      <c r="N83" s="52" t="s">
        <v>675</v>
      </c>
      <c r="O83" s="86" t="s">
        <v>674</v>
      </c>
    </row>
    <row r="84" spans="1:15" s="9" customFormat="1" ht="15.95" customHeight="1" x14ac:dyDescent="0.25">
      <c r="A84" s="41" t="s">
        <v>73</v>
      </c>
      <c r="B84" s="36" t="s">
        <v>365</v>
      </c>
      <c r="C84" s="67">
        <v>42331</v>
      </c>
      <c r="D84" s="75">
        <v>42341</v>
      </c>
      <c r="E84" s="44" t="s">
        <v>653</v>
      </c>
      <c r="F84" s="44" t="s">
        <v>719</v>
      </c>
      <c r="G84" s="44" t="s">
        <v>397</v>
      </c>
      <c r="H84" s="44" t="s">
        <v>569</v>
      </c>
      <c r="I84" s="36" t="s">
        <v>545</v>
      </c>
      <c r="J84" s="36" t="s">
        <v>338</v>
      </c>
      <c r="K84" s="44">
        <f t="shared" si="2"/>
        <v>0</v>
      </c>
      <c r="L84" s="44">
        <v>0.5</v>
      </c>
      <c r="M84" s="11">
        <f t="shared" si="3"/>
        <v>0</v>
      </c>
      <c r="N84" s="87" t="s">
        <v>816</v>
      </c>
      <c r="O84" s="86" t="s">
        <v>676</v>
      </c>
    </row>
    <row r="85" spans="1:15" ht="15.95" customHeight="1" x14ac:dyDescent="0.25">
      <c r="A85" s="41" t="s">
        <v>74</v>
      </c>
      <c r="B85" s="36" t="s">
        <v>366</v>
      </c>
      <c r="C85" s="67">
        <v>42307</v>
      </c>
      <c r="D85" s="67">
        <v>42321</v>
      </c>
      <c r="E85" s="44" t="s">
        <v>653</v>
      </c>
      <c r="F85" s="44" t="s">
        <v>774</v>
      </c>
      <c r="G85" s="44" t="s">
        <v>397</v>
      </c>
      <c r="H85" s="44" t="s">
        <v>569</v>
      </c>
      <c r="I85" s="36" t="s">
        <v>584</v>
      </c>
      <c r="J85" s="36"/>
      <c r="K85" s="44">
        <f t="shared" si="2"/>
        <v>2</v>
      </c>
      <c r="L85" s="44"/>
      <c r="M85" s="11">
        <f t="shared" si="3"/>
        <v>2</v>
      </c>
      <c r="N85" s="52" t="s">
        <v>395</v>
      </c>
      <c r="O85" s="86" t="s">
        <v>677</v>
      </c>
    </row>
    <row r="86" spans="1:15" s="8" customFormat="1" ht="15.95" customHeight="1" x14ac:dyDescent="0.25">
      <c r="A86" s="41" t="s">
        <v>75</v>
      </c>
      <c r="B86" s="36" t="s">
        <v>366</v>
      </c>
      <c r="C86" s="67">
        <v>42321</v>
      </c>
      <c r="D86" s="67">
        <v>42327</v>
      </c>
      <c r="E86" s="44" t="s">
        <v>653</v>
      </c>
      <c r="F86" s="44" t="s">
        <v>774</v>
      </c>
      <c r="G86" s="44" t="s">
        <v>397</v>
      </c>
      <c r="H86" s="44" t="s">
        <v>569</v>
      </c>
      <c r="I86" s="36" t="s">
        <v>568</v>
      </c>
      <c r="J86" s="36"/>
      <c r="K86" s="44">
        <f t="shared" si="2"/>
        <v>2</v>
      </c>
      <c r="L86" s="44"/>
      <c r="M86" s="11">
        <f t="shared" si="3"/>
        <v>2</v>
      </c>
      <c r="N86" s="52" t="s">
        <v>679</v>
      </c>
      <c r="O86" s="86" t="s">
        <v>678</v>
      </c>
    </row>
    <row r="87" spans="1:15" s="9" customFormat="1" ht="15.95" customHeight="1" x14ac:dyDescent="0.25">
      <c r="A87" s="41" t="s">
        <v>76</v>
      </c>
      <c r="B87" s="36" t="s">
        <v>367</v>
      </c>
      <c r="C87" s="44" t="s">
        <v>402</v>
      </c>
      <c r="D87" s="67">
        <v>42320</v>
      </c>
      <c r="E87" s="44" t="s">
        <v>653</v>
      </c>
      <c r="F87" s="44" t="s">
        <v>774</v>
      </c>
      <c r="G87" s="44" t="s">
        <v>397</v>
      </c>
      <c r="H87" s="44" t="s">
        <v>569</v>
      </c>
      <c r="I87" s="36" t="s">
        <v>545</v>
      </c>
      <c r="J87" s="36"/>
      <c r="K87" s="44">
        <f t="shared" si="2"/>
        <v>1</v>
      </c>
      <c r="L87" s="44"/>
      <c r="M87" s="11">
        <f t="shared" si="3"/>
        <v>1</v>
      </c>
      <c r="N87" s="52" t="s">
        <v>680</v>
      </c>
      <c r="O87" s="86" t="s">
        <v>250</v>
      </c>
    </row>
    <row r="88" spans="1:15" ht="15.95" customHeight="1" x14ac:dyDescent="0.25">
      <c r="A88" s="41" t="s">
        <v>77</v>
      </c>
      <c r="B88" s="36" t="s">
        <v>366</v>
      </c>
      <c r="C88" s="67">
        <v>42305</v>
      </c>
      <c r="D88" s="67">
        <v>42313</v>
      </c>
      <c r="E88" s="44" t="s">
        <v>653</v>
      </c>
      <c r="F88" s="44" t="s">
        <v>774</v>
      </c>
      <c r="G88" s="44" t="s">
        <v>397</v>
      </c>
      <c r="H88" s="44" t="s">
        <v>569</v>
      </c>
      <c r="I88" s="36" t="s">
        <v>545</v>
      </c>
      <c r="J88" s="36"/>
      <c r="K88" s="44">
        <f t="shared" si="2"/>
        <v>2</v>
      </c>
      <c r="L88" s="44"/>
      <c r="M88" s="11">
        <f t="shared" si="3"/>
        <v>2</v>
      </c>
      <c r="N88" s="52" t="s">
        <v>681</v>
      </c>
      <c r="O88" s="86" t="s">
        <v>682</v>
      </c>
    </row>
    <row r="89" spans="1:15" s="9" customFormat="1" ht="15.95" customHeight="1" x14ac:dyDescent="0.25">
      <c r="A89" s="41" t="s">
        <v>78</v>
      </c>
      <c r="B89" s="36" t="s">
        <v>365</v>
      </c>
      <c r="C89" s="78" t="s">
        <v>684</v>
      </c>
      <c r="D89" s="67">
        <v>42334</v>
      </c>
      <c r="E89" s="44" t="s">
        <v>653</v>
      </c>
      <c r="F89" s="44" t="s">
        <v>774</v>
      </c>
      <c r="G89" s="36" t="s">
        <v>685</v>
      </c>
      <c r="H89" s="44" t="s">
        <v>569</v>
      </c>
      <c r="I89" s="36" t="s">
        <v>584</v>
      </c>
      <c r="J89" s="36"/>
      <c r="K89" s="44">
        <f t="shared" si="2"/>
        <v>0</v>
      </c>
      <c r="L89" s="44"/>
      <c r="M89" s="11">
        <f t="shared" si="3"/>
        <v>0</v>
      </c>
      <c r="N89" s="87" t="s">
        <v>683</v>
      </c>
      <c r="O89" s="86" t="s">
        <v>797</v>
      </c>
    </row>
    <row r="90" spans="1:15" s="9" customFormat="1" ht="15.95" customHeight="1" x14ac:dyDescent="0.25">
      <c r="A90" s="41" t="s">
        <v>79</v>
      </c>
      <c r="B90" s="36" t="s">
        <v>359</v>
      </c>
      <c r="C90" s="44"/>
      <c r="D90" s="80">
        <v>42278</v>
      </c>
      <c r="E90" s="44"/>
      <c r="F90" s="44"/>
      <c r="G90" s="44" t="s">
        <v>533</v>
      </c>
      <c r="H90" s="44" t="s">
        <v>569</v>
      </c>
      <c r="I90" s="36"/>
      <c r="J90" s="36"/>
      <c r="K90" s="44">
        <f t="shared" si="2"/>
        <v>0</v>
      </c>
      <c r="L90" s="44"/>
      <c r="M90" s="11">
        <f t="shared" si="3"/>
        <v>0</v>
      </c>
      <c r="N90" s="52" t="s">
        <v>687</v>
      </c>
      <c r="O90" s="86" t="s">
        <v>686</v>
      </c>
    </row>
    <row r="91" spans="1:15" s="13" customFormat="1" ht="15.95" customHeight="1" x14ac:dyDescent="0.25">
      <c r="A91" s="40" t="s">
        <v>80</v>
      </c>
      <c r="B91" s="37"/>
      <c r="C91" s="45"/>
      <c r="D91" s="45"/>
      <c r="E91" s="45"/>
      <c r="F91" s="45"/>
      <c r="G91" s="45"/>
      <c r="H91" s="45"/>
      <c r="I91" s="37"/>
      <c r="J91" s="37"/>
      <c r="K91" s="46"/>
      <c r="L91" s="46"/>
      <c r="M91" s="12"/>
      <c r="N91" s="53"/>
      <c r="O91" s="88"/>
    </row>
    <row r="92" spans="1:15" s="9" customFormat="1" ht="15.95" customHeight="1" x14ac:dyDescent="0.25">
      <c r="A92" s="41" t="s">
        <v>81</v>
      </c>
      <c r="B92" s="36" t="s">
        <v>367</v>
      </c>
      <c r="C92" s="67">
        <v>42311</v>
      </c>
      <c r="D92" s="67">
        <v>42318</v>
      </c>
      <c r="E92" s="44" t="s">
        <v>653</v>
      </c>
      <c r="F92" s="44" t="s">
        <v>774</v>
      </c>
      <c r="G92" s="36" t="s">
        <v>689</v>
      </c>
      <c r="H92" s="44" t="s">
        <v>569</v>
      </c>
      <c r="I92" s="36" t="s">
        <v>545</v>
      </c>
      <c r="J92" s="36" t="s">
        <v>338</v>
      </c>
      <c r="K92" s="44">
        <f t="shared" si="2"/>
        <v>1</v>
      </c>
      <c r="L92" s="44">
        <v>0.5</v>
      </c>
      <c r="M92" s="11">
        <f t="shared" si="3"/>
        <v>0.5</v>
      </c>
      <c r="N92" s="52" t="s">
        <v>688</v>
      </c>
      <c r="O92" s="86" t="s">
        <v>690</v>
      </c>
    </row>
    <row r="93" spans="1:15" s="9" customFormat="1" ht="15.95" customHeight="1" x14ac:dyDescent="0.25">
      <c r="A93" s="41" t="s">
        <v>82</v>
      </c>
      <c r="B93" s="36" t="s">
        <v>366</v>
      </c>
      <c r="C93" s="67">
        <v>42313</v>
      </c>
      <c r="D93" s="67">
        <v>42325</v>
      </c>
      <c r="E93" s="44" t="s">
        <v>653</v>
      </c>
      <c r="F93" s="44" t="s">
        <v>774</v>
      </c>
      <c r="G93" s="44" t="s">
        <v>397</v>
      </c>
      <c r="H93" s="44" t="s">
        <v>569</v>
      </c>
      <c r="I93" s="36" t="s">
        <v>545</v>
      </c>
      <c r="J93" s="36" t="s">
        <v>693</v>
      </c>
      <c r="K93" s="44">
        <f t="shared" si="2"/>
        <v>2</v>
      </c>
      <c r="L93" s="44">
        <v>0.5</v>
      </c>
      <c r="M93" s="11">
        <f t="shared" si="3"/>
        <v>1</v>
      </c>
      <c r="N93" s="52" t="s">
        <v>691</v>
      </c>
      <c r="O93" s="86" t="s">
        <v>694</v>
      </c>
    </row>
    <row r="94" spans="1:15" ht="15.95" customHeight="1" x14ac:dyDescent="0.25">
      <c r="A94" s="41" t="s">
        <v>83</v>
      </c>
      <c r="B94" s="36" t="s">
        <v>365</v>
      </c>
      <c r="C94" s="67">
        <v>42278</v>
      </c>
      <c r="D94" s="67">
        <v>42289</v>
      </c>
      <c r="E94" s="44" t="s">
        <v>653</v>
      </c>
      <c r="F94" s="44" t="s">
        <v>774</v>
      </c>
      <c r="G94" s="36" t="s">
        <v>643</v>
      </c>
      <c r="H94" s="44" t="s">
        <v>552</v>
      </c>
      <c r="I94" s="36" t="s">
        <v>568</v>
      </c>
      <c r="J94" s="36"/>
      <c r="K94" s="44">
        <f t="shared" si="2"/>
        <v>0</v>
      </c>
      <c r="L94" s="44"/>
      <c r="M94" s="11">
        <f t="shared" si="3"/>
        <v>0</v>
      </c>
      <c r="N94" s="52" t="s">
        <v>696</v>
      </c>
      <c r="O94" s="86" t="s">
        <v>695</v>
      </c>
    </row>
    <row r="95" spans="1:15" ht="15.95" customHeight="1" x14ac:dyDescent="0.25">
      <c r="A95" s="41" t="s">
        <v>84</v>
      </c>
      <c r="B95" s="36" t="s">
        <v>359</v>
      </c>
      <c r="C95" s="44"/>
      <c r="D95" s="44" t="s">
        <v>533</v>
      </c>
      <c r="E95" s="44"/>
      <c r="F95" s="44"/>
      <c r="G95" s="44" t="s">
        <v>533</v>
      </c>
      <c r="H95" s="44" t="s">
        <v>551</v>
      </c>
      <c r="I95" s="36"/>
      <c r="J95" s="36"/>
      <c r="K95" s="44">
        <f t="shared" si="2"/>
        <v>0</v>
      </c>
      <c r="L95" s="44"/>
      <c r="M95" s="11">
        <f t="shared" si="3"/>
        <v>0</v>
      </c>
      <c r="N95" s="87" t="s">
        <v>697</v>
      </c>
      <c r="O95" s="86" t="s">
        <v>749</v>
      </c>
    </row>
    <row r="96" spans="1:15" ht="15.95" customHeight="1" x14ac:dyDescent="0.25">
      <c r="A96" s="41" t="s">
        <v>85</v>
      </c>
      <c r="B96" s="36" t="s">
        <v>359</v>
      </c>
      <c r="C96" s="44"/>
      <c r="D96" s="44" t="s">
        <v>654</v>
      </c>
      <c r="E96" s="44"/>
      <c r="F96" s="44"/>
      <c r="G96" s="44" t="s">
        <v>401</v>
      </c>
      <c r="H96" s="44" t="s">
        <v>569</v>
      </c>
      <c r="I96" s="36"/>
      <c r="J96" s="36"/>
      <c r="K96" s="44">
        <f t="shared" si="2"/>
        <v>0</v>
      </c>
      <c r="L96" s="44"/>
      <c r="M96" s="11">
        <f t="shared" si="3"/>
        <v>0</v>
      </c>
      <c r="N96" s="52" t="s">
        <v>699</v>
      </c>
      <c r="O96" s="86" t="s">
        <v>698</v>
      </c>
    </row>
    <row r="97" spans="1:15" s="9" customFormat="1" ht="15.95" customHeight="1" x14ac:dyDescent="0.25">
      <c r="A97" s="41" t="s">
        <v>86</v>
      </c>
      <c r="B97" s="36" t="s">
        <v>365</v>
      </c>
      <c r="C97" s="67" t="s">
        <v>692</v>
      </c>
      <c r="D97" s="44" t="s">
        <v>526</v>
      </c>
      <c r="E97" s="44" t="s">
        <v>653</v>
      </c>
      <c r="F97" s="44" t="s">
        <v>774</v>
      </c>
      <c r="G97" s="44" t="s">
        <v>401</v>
      </c>
      <c r="H97" s="44" t="s">
        <v>569</v>
      </c>
      <c r="I97" s="36" t="s">
        <v>545</v>
      </c>
      <c r="J97" s="36"/>
      <c r="K97" s="44">
        <f t="shared" si="2"/>
        <v>0</v>
      </c>
      <c r="L97" s="44"/>
      <c r="M97" s="11">
        <f t="shared" si="3"/>
        <v>0</v>
      </c>
      <c r="N97" s="52" t="s">
        <v>700</v>
      </c>
      <c r="O97" s="86" t="s">
        <v>701</v>
      </c>
    </row>
    <row r="98" spans="1:15" s="9" customFormat="1" ht="15.95" customHeight="1" x14ac:dyDescent="0.25">
      <c r="A98" s="41" t="s">
        <v>87</v>
      </c>
      <c r="B98" s="36" t="s">
        <v>365</v>
      </c>
      <c r="C98" s="67">
        <v>42325</v>
      </c>
      <c r="D98" s="36" t="s">
        <v>534</v>
      </c>
      <c r="E98" s="44" t="s">
        <v>653</v>
      </c>
      <c r="F98" s="44" t="s">
        <v>774</v>
      </c>
      <c r="G98" s="36" t="s">
        <v>643</v>
      </c>
      <c r="H98" s="44" t="s">
        <v>552</v>
      </c>
      <c r="I98" s="36" t="s">
        <v>568</v>
      </c>
      <c r="J98" s="36"/>
      <c r="K98" s="44">
        <f t="shared" si="2"/>
        <v>0</v>
      </c>
      <c r="L98" s="44"/>
      <c r="M98" s="11">
        <f t="shared" si="3"/>
        <v>0</v>
      </c>
      <c r="N98" s="52" t="s">
        <v>703</v>
      </c>
      <c r="O98" s="86" t="s">
        <v>702</v>
      </c>
    </row>
    <row r="99" spans="1:15" s="9" customFormat="1" ht="15.95" customHeight="1" x14ac:dyDescent="0.25">
      <c r="A99" s="41" t="s">
        <v>88</v>
      </c>
      <c r="B99" s="36" t="s">
        <v>366</v>
      </c>
      <c r="C99" s="67">
        <v>42334</v>
      </c>
      <c r="D99" s="67">
        <v>42340</v>
      </c>
      <c r="E99" s="44" t="s">
        <v>653</v>
      </c>
      <c r="F99" s="44" t="s">
        <v>774</v>
      </c>
      <c r="G99" s="44" t="s">
        <v>397</v>
      </c>
      <c r="H99" s="44" t="s">
        <v>569</v>
      </c>
      <c r="I99" s="36" t="s">
        <v>545</v>
      </c>
      <c r="J99" s="36"/>
      <c r="K99" s="44">
        <f t="shared" si="2"/>
        <v>2</v>
      </c>
      <c r="L99" s="44"/>
      <c r="M99" s="11">
        <f t="shared" si="3"/>
        <v>2</v>
      </c>
      <c r="N99" s="52" t="s">
        <v>704</v>
      </c>
      <c r="O99" s="86" t="s">
        <v>705</v>
      </c>
    </row>
    <row r="100" spans="1:15" s="9" customFormat="1" ht="15.95" customHeight="1" x14ac:dyDescent="0.25">
      <c r="A100" s="41" t="s">
        <v>89</v>
      </c>
      <c r="B100" s="36" t="s">
        <v>359</v>
      </c>
      <c r="C100" s="44"/>
      <c r="D100" s="67">
        <v>42325</v>
      </c>
      <c r="E100" s="44"/>
      <c r="F100" s="44"/>
      <c r="G100" s="44" t="s">
        <v>533</v>
      </c>
      <c r="H100" s="44" t="s">
        <v>569</v>
      </c>
      <c r="I100" s="36"/>
      <c r="J100" s="36"/>
      <c r="K100" s="44">
        <f t="shared" si="2"/>
        <v>0</v>
      </c>
      <c r="L100" s="44"/>
      <c r="M100" s="11">
        <f t="shared" si="3"/>
        <v>0</v>
      </c>
      <c r="N100" s="52" t="s">
        <v>707</v>
      </c>
      <c r="O100" s="86" t="s">
        <v>706</v>
      </c>
    </row>
    <row r="101" spans="1:15" s="13" customFormat="1" ht="15.95" customHeight="1" x14ac:dyDescent="0.25">
      <c r="A101" s="40" t="s">
        <v>102</v>
      </c>
      <c r="B101" s="68"/>
      <c r="C101" s="51"/>
      <c r="D101" s="51"/>
      <c r="E101" s="51"/>
      <c r="F101" s="51"/>
      <c r="G101" s="51"/>
      <c r="H101" s="51"/>
      <c r="I101" s="68"/>
      <c r="J101" s="68"/>
      <c r="K101" s="46"/>
      <c r="L101" s="51"/>
      <c r="M101" s="12"/>
      <c r="N101" s="53"/>
      <c r="O101" s="88"/>
    </row>
    <row r="102" spans="1:15" ht="15.95" customHeight="1" x14ac:dyDescent="0.25">
      <c r="A102" s="41" t="s">
        <v>103</v>
      </c>
      <c r="B102" s="81" t="s">
        <v>359</v>
      </c>
      <c r="C102" s="82"/>
      <c r="D102" s="83">
        <v>42355</v>
      </c>
      <c r="E102" s="82"/>
      <c r="F102" s="82"/>
      <c r="G102" s="82"/>
      <c r="H102" s="82" t="s">
        <v>551</v>
      </c>
      <c r="I102" s="81"/>
      <c r="J102" s="84"/>
      <c r="K102" s="44">
        <f t="shared" si="2"/>
        <v>0</v>
      </c>
      <c r="L102" s="85"/>
      <c r="M102" s="11">
        <f t="shared" si="3"/>
        <v>0</v>
      </c>
      <c r="N102" s="52" t="s">
        <v>709</v>
      </c>
      <c r="O102" s="86" t="s">
        <v>708</v>
      </c>
    </row>
    <row r="103" spans="1:15" ht="15.95" customHeight="1" x14ac:dyDescent="0.25">
      <c r="A103" s="41" t="s">
        <v>104</v>
      </c>
      <c r="B103" s="81" t="s">
        <v>359</v>
      </c>
      <c r="C103" s="82"/>
      <c r="D103" s="82" t="s">
        <v>655</v>
      </c>
      <c r="E103" s="82"/>
      <c r="F103" s="82"/>
      <c r="G103" s="82"/>
      <c r="H103" s="44" t="s">
        <v>569</v>
      </c>
      <c r="I103" s="81"/>
      <c r="J103" s="84"/>
      <c r="K103" s="44">
        <f t="shared" si="2"/>
        <v>0</v>
      </c>
      <c r="L103" s="85"/>
      <c r="M103" s="11">
        <f t="shared" si="3"/>
        <v>0</v>
      </c>
      <c r="N103" s="52" t="s">
        <v>711</v>
      </c>
      <c r="O103" s="86" t="s">
        <v>710</v>
      </c>
    </row>
    <row r="104" spans="1:15" ht="21" customHeight="1" x14ac:dyDescent="0.25">
      <c r="A104" s="2"/>
      <c r="B104" s="2"/>
      <c r="C104" s="2"/>
      <c r="D104" s="2"/>
      <c r="E104" s="2"/>
      <c r="F104" s="2"/>
      <c r="G104" s="2"/>
      <c r="H104" s="2"/>
      <c r="I104" s="2"/>
      <c r="J104" s="2"/>
      <c r="K104" s="2"/>
      <c r="L104" s="2"/>
      <c r="M104" s="59"/>
      <c r="N104" s="59"/>
      <c r="O104" s="2"/>
    </row>
    <row r="105" spans="1:15" x14ac:dyDescent="0.25">
      <c r="A105" s="34"/>
      <c r="B105" s="34"/>
      <c r="C105" s="34"/>
      <c r="D105" s="34"/>
      <c r="E105" s="34"/>
      <c r="F105" s="34"/>
      <c r="G105" s="34"/>
      <c r="H105" s="34"/>
      <c r="I105" s="34"/>
      <c r="J105" s="34"/>
      <c r="K105" s="34"/>
      <c r="L105" s="34"/>
      <c r="M105" s="7"/>
      <c r="N105" s="7"/>
    </row>
    <row r="109" spans="1:15" x14ac:dyDescent="0.25">
      <c r="A109" s="34"/>
      <c r="B109" s="34"/>
      <c r="C109" s="34"/>
      <c r="D109" s="34"/>
      <c r="E109" s="34"/>
      <c r="F109" s="34"/>
      <c r="G109" s="34"/>
      <c r="H109" s="34"/>
      <c r="I109" s="34"/>
      <c r="J109" s="34"/>
      <c r="K109" s="34"/>
      <c r="L109" s="34"/>
      <c r="M109" s="7"/>
      <c r="N109" s="7"/>
    </row>
    <row r="112" spans="1:15" x14ac:dyDescent="0.25">
      <c r="A112" s="34"/>
      <c r="B112" s="34"/>
      <c r="C112" s="34"/>
      <c r="D112" s="34"/>
      <c r="E112" s="34"/>
      <c r="F112" s="34"/>
      <c r="G112" s="34"/>
      <c r="H112" s="34"/>
      <c r="I112" s="34"/>
      <c r="J112" s="34"/>
      <c r="K112" s="34"/>
      <c r="L112" s="34"/>
      <c r="M112" s="7"/>
      <c r="N112" s="7"/>
    </row>
    <row r="116" spans="1:14" x14ac:dyDescent="0.25">
      <c r="A116" s="34"/>
      <c r="B116" s="34"/>
      <c r="C116" s="34"/>
      <c r="D116" s="34"/>
      <c r="E116" s="34"/>
      <c r="F116" s="34"/>
      <c r="G116" s="34"/>
      <c r="H116" s="34"/>
      <c r="I116" s="34"/>
      <c r="J116" s="34"/>
      <c r="K116" s="34"/>
      <c r="L116" s="34"/>
      <c r="M116" s="7"/>
      <c r="N116" s="7"/>
    </row>
  </sheetData>
  <autoFilter ref="A10:O103"/>
  <mergeCells count="20">
    <mergeCell ref="G5:G9"/>
    <mergeCell ref="K6:K9"/>
    <mergeCell ref="L6:L9"/>
    <mergeCell ref="M6:M9"/>
    <mergeCell ref="A1:O1"/>
    <mergeCell ref="A2:O2"/>
    <mergeCell ref="A3:O3"/>
    <mergeCell ref="A4:O4"/>
    <mergeCell ref="A5:A9"/>
    <mergeCell ref="J5:J9"/>
    <mergeCell ref="K5:M5"/>
    <mergeCell ref="C5:C9"/>
    <mergeCell ref="D5:D9"/>
    <mergeCell ref="N5:O5"/>
    <mergeCell ref="N6:N9"/>
    <mergeCell ref="O6:O9"/>
    <mergeCell ref="I5:I9"/>
    <mergeCell ref="H5:H9"/>
    <mergeCell ref="E5:E9"/>
    <mergeCell ref="F5:F9"/>
  </mergeCells>
  <dataValidations count="2">
    <dataValidation type="list" allowBlank="1" showInputMessage="1" showErrorMessage="1" sqref="C10:I10 B10:B38 B40:B103">
      <formula1>$B$6:$B$9</formula1>
    </dataValidation>
    <dataValidation type="list" allowBlank="1" showInputMessage="1" showErrorMessage="1" sqref="L10:L103">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O14" r:id="rId1"/>
    <hyperlink ref="O31" r:id="rId2"/>
    <hyperlink ref="O92" r:id="rId3"/>
    <hyperlink ref="O80" r:id="rId4"/>
    <hyperlink ref="O81" r:id="rId5"/>
    <hyperlink ref="O67" r:id="rId6"/>
    <hyperlink ref="O83" r:id="rId7"/>
    <hyperlink ref="O47" r:id="rId8"/>
    <hyperlink ref="O86" r:id="rId9"/>
    <hyperlink ref="O11" r:id="rId10" display="http://beldepfin.ru/?p=4229"/>
    <hyperlink ref="O20" r:id="rId11"/>
    <hyperlink ref="O23" r:id="rId12"/>
    <hyperlink ref="O16" r:id="rId13"/>
    <hyperlink ref="N17" r:id="rId14"/>
    <hyperlink ref="O30" r:id="rId15"/>
    <hyperlink ref="O32" r:id="rId16"/>
    <hyperlink ref="O49" r:id="rId17"/>
    <hyperlink ref="O52" r:id="rId18"/>
    <hyperlink ref="O53" r:id="rId19"/>
    <hyperlink ref="O63" r:id="rId20"/>
    <hyperlink ref="O73" r:id="rId21"/>
    <hyperlink ref="O77" r:id="rId22"/>
    <hyperlink ref="O87" r:id="rId23"/>
    <hyperlink ref="O90" r:id="rId24"/>
    <hyperlink ref="O96" r:id="rId25"/>
    <hyperlink ref="N95" r:id="rId26"/>
    <hyperlink ref="N65" r:id="rId27"/>
    <hyperlink ref="N89" r:id="rId28"/>
    <hyperlink ref="N68" r:id="rId29"/>
    <hyperlink ref="N39" r:id="rId30"/>
    <hyperlink ref="O76" r:id="rId31"/>
    <hyperlink ref="N30" r:id="rId32"/>
    <hyperlink ref="O22" r:id="rId33"/>
    <hyperlink ref="O65" r:id="rId34" display="http://mf.nnov.ru:8025/index.php/public-hearings/po-proektu-zakona-ob-oblastnom-byudzhete"/>
    <hyperlink ref="N36" r:id="rId35"/>
    <hyperlink ref="O36" r:id="rId36"/>
    <hyperlink ref="N74" r:id="rId37"/>
    <hyperlink ref="O34" r:id="rId38"/>
    <hyperlink ref="N26" r:id="rId39"/>
    <hyperlink ref="N67" r:id="rId40"/>
    <hyperlink ref="N69" r:id="rId41"/>
    <hyperlink ref="O69" r:id="rId42"/>
    <hyperlink ref="N33" r:id="rId43"/>
    <hyperlink ref="O38" r:id="rId44"/>
    <hyperlink ref="N75" r:id="rId45"/>
  </hyperlinks>
  <pageMargins left="0.51181102362204722" right="0.51181102362204722" top="0.74803149606299213" bottom="0.74803149606299213" header="0.31496062992125984" footer="0.31496062992125984"/>
  <pageSetup paperSize="9" scale="65" fitToHeight="3" orientation="landscape" r:id="rId46"/>
  <headerFooter>
    <oddFooter>&amp;C&amp;"Times New Roman,обычный"&amp;8&amp;P</oddFooter>
  </headerFooter>
  <legacyDrawing r:id="rId4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17"/>
  <sheetViews>
    <sheetView zoomScaleNormal="100" workbookViewId="0">
      <pane ySplit="10" topLeftCell="A11" activePane="bottomLeft" state="frozen"/>
      <selection pane="bottomLeft" activeCell="A5" sqref="A5:A10"/>
    </sheetView>
  </sheetViews>
  <sheetFormatPr defaultRowHeight="15" x14ac:dyDescent="0.25"/>
  <cols>
    <col min="1" max="1" width="33.28515625" style="3" customWidth="1"/>
    <col min="2" max="2" width="40.140625" style="3" customWidth="1"/>
    <col min="3" max="3" width="9.7109375" style="3" customWidth="1"/>
    <col min="4" max="4" width="18" style="3" customWidth="1"/>
    <col min="5" max="5" width="12" style="3" customWidth="1"/>
    <col min="6" max="6" width="9.7109375" style="3" customWidth="1"/>
    <col min="7" max="7" width="16.28515625" style="3" customWidth="1"/>
    <col min="8" max="8" width="6.7109375" style="3" customWidth="1"/>
    <col min="9" max="9" width="10.28515625" style="3" customWidth="1"/>
    <col min="10" max="10" width="6.7109375" style="6" customWidth="1"/>
    <col min="11" max="11" width="30.42578125" customWidth="1"/>
  </cols>
  <sheetData>
    <row r="1" spans="1:11" s="1" customFormat="1" ht="29.25" customHeight="1" x14ac:dyDescent="0.2">
      <c r="A1" s="137" t="s">
        <v>381</v>
      </c>
      <c r="B1" s="137"/>
      <c r="C1" s="137"/>
      <c r="D1" s="137"/>
      <c r="E1" s="137"/>
      <c r="F1" s="137"/>
      <c r="G1" s="137"/>
      <c r="H1" s="137"/>
      <c r="I1" s="137"/>
      <c r="J1" s="137"/>
      <c r="K1" s="138"/>
    </row>
    <row r="2" spans="1:11" s="1" customFormat="1" ht="15.95" customHeight="1" x14ac:dyDescent="0.2">
      <c r="A2" s="125" t="s">
        <v>532</v>
      </c>
      <c r="B2" s="125"/>
      <c r="C2" s="125"/>
      <c r="D2" s="125"/>
      <c r="E2" s="125"/>
      <c r="F2" s="125"/>
      <c r="G2" s="125"/>
      <c r="H2" s="125"/>
      <c r="I2" s="125"/>
      <c r="J2" s="125"/>
      <c r="K2" s="125"/>
    </row>
    <row r="3" spans="1:11" s="1" customFormat="1" ht="34.5" customHeight="1" x14ac:dyDescent="0.2">
      <c r="A3" s="126" t="s">
        <v>373</v>
      </c>
      <c r="B3" s="126"/>
      <c r="C3" s="126"/>
      <c r="D3" s="126"/>
      <c r="E3" s="126"/>
      <c r="F3" s="126"/>
      <c r="G3" s="126"/>
      <c r="H3" s="126"/>
      <c r="I3" s="126"/>
      <c r="J3" s="126"/>
      <c r="K3" s="126"/>
    </row>
    <row r="4" spans="1:11" s="1" customFormat="1" ht="40.5" customHeight="1" x14ac:dyDescent="0.2">
      <c r="A4" s="126" t="s">
        <v>111</v>
      </c>
      <c r="B4" s="126"/>
      <c r="C4" s="126"/>
      <c r="D4" s="126"/>
      <c r="E4" s="126"/>
      <c r="F4" s="126"/>
      <c r="G4" s="126"/>
      <c r="H4" s="126"/>
      <c r="I4" s="126"/>
      <c r="J4" s="126"/>
      <c r="K4" s="126"/>
    </row>
    <row r="5" spans="1:11" ht="60" customHeight="1" x14ac:dyDescent="0.25">
      <c r="A5" s="127" t="s">
        <v>105</v>
      </c>
      <c r="B5" s="103" t="s">
        <v>374</v>
      </c>
      <c r="C5" s="127" t="s">
        <v>170</v>
      </c>
      <c r="D5" s="130" t="s">
        <v>143</v>
      </c>
      <c r="E5" s="131"/>
      <c r="F5" s="139"/>
      <c r="G5" s="127" t="s">
        <v>106</v>
      </c>
      <c r="H5" s="130" t="s">
        <v>385</v>
      </c>
      <c r="I5" s="131"/>
      <c r="J5" s="139"/>
      <c r="K5" s="127" t="s">
        <v>95</v>
      </c>
    </row>
    <row r="6" spans="1:11" ht="14.1" customHeight="1" x14ac:dyDescent="0.25">
      <c r="A6" s="128"/>
      <c r="B6" s="39" t="s">
        <v>112</v>
      </c>
      <c r="C6" s="128"/>
      <c r="D6" s="132" t="s">
        <v>341</v>
      </c>
      <c r="E6" s="132" t="s">
        <v>145</v>
      </c>
      <c r="F6" s="132" t="s">
        <v>144</v>
      </c>
      <c r="G6" s="128"/>
      <c r="H6" s="127" t="s">
        <v>109</v>
      </c>
      <c r="I6" s="127" t="s">
        <v>107</v>
      </c>
      <c r="J6" s="142" t="s">
        <v>108</v>
      </c>
      <c r="K6" s="140"/>
    </row>
    <row r="7" spans="1:11" ht="14.1" customHeight="1" x14ac:dyDescent="0.25">
      <c r="A7" s="128"/>
      <c r="B7" s="39" t="s">
        <v>113</v>
      </c>
      <c r="C7" s="128"/>
      <c r="D7" s="133"/>
      <c r="E7" s="133"/>
      <c r="F7" s="133"/>
      <c r="G7" s="128"/>
      <c r="H7" s="128"/>
      <c r="I7" s="128"/>
      <c r="J7" s="143"/>
      <c r="K7" s="140"/>
    </row>
    <row r="8" spans="1:11" ht="14.1" customHeight="1" x14ac:dyDescent="0.25">
      <c r="A8" s="128"/>
      <c r="B8" s="39" t="s">
        <v>129</v>
      </c>
      <c r="C8" s="128"/>
      <c r="D8" s="133"/>
      <c r="E8" s="133"/>
      <c r="F8" s="133"/>
      <c r="G8" s="128"/>
      <c r="H8" s="128"/>
      <c r="I8" s="128"/>
      <c r="J8" s="143"/>
      <c r="K8" s="140"/>
    </row>
    <row r="9" spans="1:11" ht="14.1" customHeight="1" x14ac:dyDescent="0.25">
      <c r="A9" s="128"/>
      <c r="B9" s="39" t="s">
        <v>342</v>
      </c>
      <c r="C9" s="128"/>
      <c r="D9" s="133"/>
      <c r="E9" s="133"/>
      <c r="F9" s="133"/>
      <c r="G9" s="128"/>
      <c r="H9" s="128"/>
      <c r="I9" s="128"/>
      <c r="J9" s="143"/>
      <c r="K9" s="140"/>
    </row>
    <row r="10" spans="1:11" s="5" customFormat="1" ht="14.1" customHeight="1" x14ac:dyDescent="0.25">
      <c r="A10" s="129"/>
      <c r="B10" s="39" t="s">
        <v>130</v>
      </c>
      <c r="C10" s="129"/>
      <c r="D10" s="133"/>
      <c r="E10" s="133"/>
      <c r="F10" s="133"/>
      <c r="G10" s="129"/>
      <c r="H10" s="129"/>
      <c r="I10" s="129"/>
      <c r="J10" s="144"/>
      <c r="K10" s="141"/>
    </row>
    <row r="11" spans="1:11" s="13" customFormat="1" ht="15.95" customHeight="1" x14ac:dyDescent="0.25">
      <c r="A11" s="40" t="s">
        <v>0</v>
      </c>
      <c r="B11" s="40"/>
      <c r="C11" s="40"/>
      <c r="D11" s="40"/>
      <c r="E11" s="40"/>
      <c r="F11" s="40"/>
      <c r="G11" s="40"/>
      <c r="H11" s="40"/>
      <c r="I11" s="40"/>
      <c r="J11" s="10"/>
      <c r="K11" s="42"/>
    </row>
    <row r="12" spans="1:11" s="8" customFormat="1" ht="15.95" customHeight="1" x14ac:dyDescent="0.25">
      <c r="A12" s="41" t="s">
        <v>1</v>
      </c>
      <c r="B12" s="44" t="s">
        <v>342</v>
      </c>
      <c r="C12" s="44">
        <v>1</v>
      </c>
      <c r="D12" s="44" t="s">
        <v>719</v>
      </c>
      <c r="E12" s="44">
        <v>100</v>
      </c>
      <c r="F12" s="44" t="s">
        <v>140</v>
      </c>
      <c r="G12" s="44"/>
      <c r="H12" s="44">
        <f>IF(B12="Да, в опросе приняли участие более 400 человек",2,IF(B12="Да, в опросе приняли участие от 100 до 400 человек",1,0))</f>
        <v>0</v>
      </c>
      <c r="I12" s="44"/>
      <c r="J12" s="11">
        <f>H12*(1-I12)</f>
        <v>0</v>
      </c>
      <c r="K12" s="90" t="s">
        <v>168</v>
      </c>
    </row>
    <row r="13" spans="1:11" ht="15.95" customHeight="1" x14ac:dyDescent="0.25">
      <c r="A13" s="41" t="s">
        <v>2</v>
      </c>
      <c r="B13" s="44" t="s">
        <v>130</v>
      </c>
      <c r="C13" s="44"/>
      <c r="D13" s="44"/>
      <c r="E13" s="44"/>
      <c r="F13" s="44"/>
      <c r="G13" s="44"/>
      <c r="H13" s="44">
        <f t="shared" ref="H13:H76" si="0">IF(B13="Да, в опросе приняли участие более 400 человек",2,IF(B13="Да, в опросе приняли участие от 100 до 400 человек",1,0))</f>
        <v>0</v>
      </c>
      <c r="I13" s="44"/>
      <c r="J13" s="11">
        <f t="shared" ref="J13:J76" si="1">H13*(1-I13)</f>
        <v>0</v>
      </c>
      <c r="K13" s="38" t="s">
        <v>403</v>
      </c>
    </row>
    <row r="14" spans="1:11" ht="15.95" customHeight="1" x14ac:dyDescent="0.25">
      <c r="A14" s="41" t="s">
        <v>3</v>
      </c>
      <c r="B14" s="44" t="s">
        <v>130</v>
      </c>
      <c r="C14" s="44"/>
      <c r="D14" s="44"/>
      <c r="E14" s="44"/>
      <c r="F14" s="44"/>
      <c r="G14" s="44"/>
      <c r="H14" s="44">
        <f t="shared" si="0"/>
        <v>0</v>
      </c>
      <c r="I14" s="44"/>
      <c r="J14" s="11">
        <f t="shared" si="1"/>
        <v>0</v>
      </c>
      <c r="K14" s="38" t="s">
        <v>404</v>
      </c>
    </row>
    <row r="15" spans="1:11" s="8" customFormat="1" ht="15.95" customHeight="1" x14ac:dyDescent="0.25">
      <c r="A15" s="41" t="s">
        <v>4</v>
      </c>
      <c r="B15" s="44" t="s">
        <v>130</v>
      </c>
      <c r="C15" s="44"/>
      <c r="D15" s="44"/>
      <c r="E15" s="44"/>
      <c r="F15" s="44"/>
      <c r="G15" s="44"/>
      <c r="H15" s="44">
        <f t="shared" si="0"/>
        <v>0</v>
      </c>
      <c r="I15" s="44"/>
      <c r="J15" s="11">
        <f t="shared" si="1"/>
        <v>0</v>
      </c>
      <c r="K15" s="38" t="s">
        <v>405</v>
      </c>
    </row>
    <row r="16" spans="1:11" s="9" customFormat="1" ht="15.95" customHeight="1" x14ac:dyDescent="0.25">
      <c r="A16" s="41" t="s">
        <v>5</v>
      </c>
      <c r="B16" s="44" t="s">
        <v>130</v>
      </c>
      <c r="C16" s="44"/>
      <c r="D16" s="44"/>
      <c r="E16" s="44"/>
      <c r="F16" s="44"/>
      <c r="G16" s="44"/>
      <c r="H16" s="44">
        <f t="shared" si="0"/>
        <v>0</v>
      </c>
      <c r="I16" s="44"/>
      <c r="J16" s="11">
        <f t="shared" si="1"/>
        <v>0</v>
      </c>
      <c r="K16" s="38" t="s">
        <v>158</v>
      </c>
    </row>
    <row r="17" spans="1:11" ht="15.95" customHeight="1" x14ac:dyDescent="0.25">
      <c r="A17" s="41" t="s">
        <v>6</v>
      </c>
      <c r="B17" s="44" t="s">
        <v>130</v>
      </c>
      <c r="C17" s="44"/>
      <c r="D17" s="44"/>
      <c r="E17" s="44"/>
      <c r="F17" s="44"/>
      <c r="G17" s="44"/>
      <c r="H17" s="44">
        <f t="shared" si="0"/>
        <v>0</v>
      </c>
      <c r="I17" s="44"/>
      <c r="J17" s="11">
        <f t="shared" si="1"/>
        <v>0</v>
      </c>
      <c r="K17" s="38" t="s">
        <v>406</v>
      </c>
    </row>
    <row r="18" spans="1:11" s="8" customFormat="1" ht="15.95" customHeight="1" x14ac:dyDescent="0.25">
      <c r="A18" s="41" t="s">
        <v>7</v>
      </c>
      <c r="B18" s="44" t="s">
        <v>130</v>
      </c>
      <c r="C18" s="44"/>
      <c r="D18" s="44"/>
      <c r="E18" s="44"/>
      <c r="F18" s="44"/>
      <c r="G18" s="44"/>
      <c r="H18" s="44">
        <f t="shared" si="0"/>
        <v>0</v>
      </c>
      <c r="I18" s="44"/>
      <c r="J18" s="11">
        <f t="shared" si="1"/>
        <v>0</v>
      </c>
      <c r="K18" s="38" t="s">
        <v>169</v>
      </c>
    </row>
    <row r="19" spans="1:11" s="9" customFormat="1" ht="15.95" customHeight="1" x14ac:dyDescent="0.25">
      <c r="A19" s="41" t="s">
        <v>8</v>
      </c>
      <c r="B19" s="44" t="s">
        <v>113</v>
      </c>
      <c r="C19" s="44">
        <v>1</v>
      </c>
      <c r="D19" s="44" t="s">
        <v>826</v>
      </c>
      <c r="E19" s="44">
        <v>236</v>
      </c>
      <c r="F19" s="44" t="s">
        <v>140</v>
      </c>
      <c r="G19" s="44"/>
      <c r="H19" s="44">
        <f t="shared" si="0"/>
        <v>1</v>
      </c>
      <c r="I19" s="44"/>
      <c r="J19" s="11">
        <f t="shared" si="1"/>
        <v>1</v>
      </c>
      <c r="K19" s="105" t="s">
        <v>827</v>
      </c>
    </row>
    <row r="20" spans="1:11" s="9" customFormat="1" ht="15.95" customHeight="1" x14ac:dyDescent="0.25">
      <c r="A20" s="41" t="s">
        <v>9</v>
      </c>
      <c r="B20" s="44" t="s">
        <v>130</v>
      </c>
      <c r="C20" s="44"/>
      <c r="D20" s="44"/>
      <c r="E20" s="44"/>
      <c r="F20" s="44"/>
      <c r="G20" s="44"/>
      <c r="H20" s="44">
        <f t="shared" si="0"/>
        <v>0</v>
      </c>
      <c r="I20" s="44"/>
      <c r="J20" s="11">
        <f t="shared" si="1"/>
        <v>0</v>
      </c>
      <c r="K20" s="38" t="s">
        <v>407</v>
      </c>
    </row>
    <row r="21" spans="1:11" ht="15.95" customHeight="1" x14ac:dyDescent="0.25">
      <c r="A21" s="41" t="s">
        <v>10</v>
      </c>
      <c r="B21" s="44" t="s">
        <v>112</v>
      </c>
      <c r="C21" s="44">
        <v>1</v>
      </c>
      <c r="D21" s="36" t="s">
        <v>720</v>
      </c>
      <c r="E21" s="44">
        <v>531</v>
      </c>
      <c r="F21" s="44" t="s">
        <v>140</v>
      </c>
      <c r="G21" s="44"/>
      <c r="H21" s="44">
        <f t="shared" si="0"/>
        <v>2</v>
      </c>
      <c r="I21" s="44"/>
      <c r="J21" s="11">
        <f t="shared" si="1"/>
        <v>2</v>
      </c>
      <c r="K21" s="38" t="s">
        <v>408</v>
      </c>
    </row>
    <row r="22" spans="1:11" s="8" customFormat="1" ht="15.95" customHeight="1" x14ac:dyDescent="0.25">
      <c r="A22" s="41" t="s">
        <v>11</v>
      </c>
      <c r="B22" s="44" t="s">
        <v>130</v>
      </c>
      <c r="C22" s="44"/>
      <c r="D22" s="44"/>
      <c r="E22" s="44"/>
      <c r="F22" s="44"/>
      <c r="G22" s="44"/>
      <c r="H22" s="44">
        <f t="shared" si="0"/>
        <v>0</v>
      </c>
      <c r="I22" s="44"/>
      <c r="J22" s="11">
        <f t="shared" si="1"/>
        <v>0</v>
      </c>
      <c r="K22" s="38" t="s">
        <v>409</v>
      </c>
    </row>
    <row r="23" spans="1:11" s="8" customFormat="1" ht="15.95" customHeight="1" x14ac:dyDescent="0.25">
      <c r="A23" s="41" t="s">
        <v>12</v>
      </c>
      <c r="B23" s="44" t="s">
        <v>130</v>
      </c>
      <c r="C23" s="44"/>
      <c r="D23" s="44"/>
      <c r="E23" s="44"/>
      <c r="F23" s="44"/>
      <c r="G23" s="44"/>
      <c r="H23" s="44">
        <f t="shared" si="0"/>
        <v>0</v>
      </c>
      <c r="I23" s="44"/>
      <c r="J23" s="11">
        <f t="shared" si="1"/>
        <v>0</v>
      </c>
      <c r="K23" s="38" t="s">
        <v>171</v>
      </c>
    </row>
    <row r="24" spans="1:11" s="8" customFormat="1" ht="15.95" customHeight="1" x14ac:dyDescent="0.25">
      <c r="A24" s="41" t="s">
        <v>13</v>
      </c>
      <c r="B24" s="44" t="s">
        <v>130</v>
      </c>
      <c r="C24" s="44"/>
      <c r="D24" s="44"/>
      <c r="E24" s="44"/>
      <c r="F24" s="44"/>
      <c r="G24" s="44"/>
      <c r="H24" s="44">
        <f t="shared" si="0"/>
        <v>0</v>
      </c>
      <c r="I24" s="44"/>
      <c r="J24" s="11">
        <f t="shared" si="1"/>
        <v>0</v>
      </c>
      <c r="K24" s="38" t="s">
        <v>160</v>
      </c>
    </row>
    <row r="25" spans="1:11" s="9" customFormat="1" ht="15.95" customHeight="1" x14ac:dyDescent="0.25">
      <c r="A25" s="41" t="s">
        <v>14</v>
      </c>
      <c r="B25" s="44" t="s">
        <v>113</v>
      </c>
      <c r="C25" s="44">
        <v>1</v>
      </c>
      <c r="D25" s="36" t="s">
        <v>721</v>
      </c>
      <c r="E25" s="44">
        <v>167</v>
      </c>
      <c r="F25" s="44" t="s">
        <v>140</v>
      </c>
      <c r="G25" s="36" t="s">
        <v>488</v>
      </c>
      <c r="H25" s="44">
        <f t="shared" si="0"/>
        <v>1</v>
      </c>
      <c r="I25" s="44">
        <v>0.5</v>
      </c>
      <c r="J25" s="11">
        <f t="shared" si="1"/>
        <v>0.5</v>
      </c>
      <c r="K25" s="38" t="s">
        <v>410</v>
      </c>
    </row>
    <row r="26" spans="1:11" s="9" customFormat="1" ht="15.95" customHeight="1" x14ac:dyDescent="0.25">
      <c r="A26" s="41" t="s">
        <v>15</v>
      </c>
      <c r="B26" s="44" t="s">
        <v>130</v>
      </c>
      <c r="C26" s="44"/>
      <c r="D26" s="44"/>
      <c r="E26" s="44"/>
      <c r="F26" s="44"/>
      <c r="G26" s="44"/>
      <c r="H26" s="44">
        <f t="shared" si="0"/>
        <v>0</v>
      </c>
      <c r="I26" s="44"/>
      <c r="J26" s="11">
        <f t="shared" si="1"/>
        <v>0</v>
      </c>
      <c r="K26" s="38" t="s">
        <v>757</v>
      </c>
    </row>
    <row r="27" spans="1:11" s="8" customFormat="1" ht="15.95" customHeight="1" x14ac:dyDescent="0.25">
      <c r="A27" s="41" t="s">
        <v>16</v>
      </c>
      <c r="B27" s="44" t="s">
        <v>130</v>
      </c>
      <c r="C27" s="44"/>
      <c r="D27" s="44"/>
      <c r="E27" s="44"/>
      <c r="F27" s="44"/>
      <c r="G27" s="44"/>
      <c r="H27" s="44">
        <f t="shared" si="0"/>
        <v>0</v>
      </c>
      <c r="I27" s="44"/>
      <c r="J27" s="11">
        <f t="shared" si="1"/>
        <v>0</v>
      </c>
      <c r="K27" s="38" t="s">
        <v>525</v>
      </c>
    </row>
    <row r="28" spans="1:11" ht="15.95" customHeight="1" x14ac:dyDescent="0.25">
      <c r="A28" s="41" t="s">
        <v>17</v>
      </c>
      <c r="B28" s="44" t="s">
        <v>130</v>
      </c>
      <c r="C28" s="44"/>
      <c r="D28" s="44"/>
      <c r="E28" s="44"/>
      <c r="F28" s="44"/>
      <c r="G28" s="44"/>
      <c r="H28" s="44">
        <f t="shared" si="0"/>
        <v>0</v>
      </c>
      <c r="I28" s="44"/>
      <c r="J28" s="11">
        <f t="shared" si="1"/>
        <v>0</v>
      </c>
      <c r="K28" s="38" t="s">
        <v>411</v>
      </c>
    </row>
    <row r="29" spans="1:11" ht="15.95" customHeight="1" x14ac:dyDescent="0.25">
      <c r="A29" s="41" t="s">
        <v>18</v>
      </c>
      <c r="B29" s="44" t="s">
        <v>113</v>
      </c>
      <c r="C29" s="44">
        <v>1</v>
      </c>
      <c r="D29" s="36" t="s">
        <v>833</v>
      </c>
      <c r="E29" s="44">
        <v>268</v>
      </c>
      <c r="F29" s="44" t="s">
        <v>140</v>
      </c>
      <c r="G29" s="44"/>
      <c r="H29" s="44">
        <f t="shared" si="0"/>
        <v>1</v>
      </c>
      <c r="I29" s="44"/>
      <c r="J29" s="11">
        <f t="shared" si="1"/>
        <v>1</v>
      </c>
      <c r="K29" s="38" t="s">
        <v>832</v>
      </c>
    </row>
    <row r="30" spans="1:11" s="13" customFormat="1" ht="15.95" customHeight="1" x14ac:dyDescent="0.25">
      <c r="A30" s="40" t="s">
        <v>19</v>
      </c>
      <c r="B30" s="45"/>
      <c r="C30" s="45"/>
      <c r="D30" s="45"/>
      <c r="E30" s="45"/>
      <c r="F30" s="45"/>
      <c r="G30" s="45"/>
      <c r="H30" s="46"/>
      <c r="I30" s="46"/>
      <c r="J30" s="12"/>
      <c r="K30" s="43"/>
    </row>
    <row r="31" spans="1:11" s="8" customFormat="1" ht="15.95" customHeight="1" x14ac:dyDescent="0.25">
      <c r="A31" s="41" t="s">
        <v>20</v>
      </c>
      <c r="B31" s="44" t="s">
        <v>342</v>
      </c>
      <c r="C31" s="44">
        <v>1</v>
      </c>
      <c r="D31" s="36" t="s">
        <v>720</v>
      </c>
      <c r="E31" s="44" t="s">
        <v>400</v>
      </c>
      <c r="F31" s="44" t="s">
        <v>722</v>
      </c>
      <c r="G31" s="44"/>
      <c r="H31" s="44">
        <f t="shared" si="0"/>
        <v>0</v>
      </c>
      <c r="I31" s="44"/>
      <c r="J31" s="11">
        <f t="shared" si="1"/>
        <v>0</v>
      </c>
      <c r="K31" s="38" t="s">
        <v>412</v>
      </c>
    </row>
    <row r="32" spans="1:11" ht="15.95" customHeight="1" x14ac:dyDescent="0.25">
      <c r="A32" s="41" t="s">
        <v>21</v>
      </c>
      <c r="B32" s="44" t="s">
        <v>112</v>
      </c>
      <c r="C32" s="44">
        <v>1</v>
      </c>
      <c r="D32" s="44" t="s">
        <v>810</v>
      </c>
      <c r="E32" s="44">
        <v>412</v>
      </c>
      <c r="F32" s="44" t="s">
        <v>140</v>
      </c>
      <c r="G32" s="44"/>
      <c r="H32" s="44">
        <f t="shared" si="0"/>
        <v>2</v>
      </c>
      <c r="I32" s="44"/>
      <c r="J32" s="11">
        <f t="shared" si="1"/>
        <v>2</v>
      </c>
      <c r="K32" s="38" t="s">
        <v>809</v>
      </c>
    </row>
    <row r="33" spans="1:11" ht="15.95" customHeight="1" x14ac:dyDescent="0.25">
      <c r="A33" s="41" t="s">
        <v>22</v>
      </c>
      <c r="B33" s="44" t="s">
        <v>130</v>
      </c>
      <c r="C33" s="44"/>
      <c r="D33" s="44"/>
      <c r="E33" s="44"/>
      <c r="F33" s="44"/>
      <c r="G33" s="44"/>
      <c r="H33" s="44">
        <f t="shared" si="0"/>
        <v>0</v>
      </c>
      <c r="I33" s="44"/>
      <c r="J33" s="11">
        <f t="shared" si="1"/>
        <v>0</v>
      </c>
      <c r="K33" s="38" t="s">
        <v>413</v>
      </c>
    </row>
    <row r="34" spans="1:11" ht="15.95" customHeight="1" x14ac:dyDescent="0.25">
      <c r="A34" s="41" t="s">
        <v>23</v>
      </c>
      <c r="B34" s="44" t="s">
        <v>129</v>
      </c>
      <c r="C34" s="44">
        <v>3</v>
      </c>
      <c r="D34" s="44" t="s">
        <v>723</v>
      </c>
      <c r="E34" s="44" t="s">
        <v>724</v>
      </c>
      <c r="F34" s="44" t="s">
        <v>140</v>
      </c>
      <c r="G34" s="44"/>
      <c r="H34" s="44">
        <f t="shared" si="0"/>
        <v>0</v>
      </c>
      <c r="I34" s="44"/>
      <c r="J34" s="11">
        <f t="shared" si="1"/>
        <v>0</v>
      </c>
      <c r="K34" s="90" t="s">
        <v>178</v>
      </c>
    </row>
    <row r="35" spans="1:11" ht="15.95" customHeight="1" x14ac:dyDescent="0.25">
      <c r="A35" s="41" t="s">
        <v>24</v>
      </c>
      <c r="B35" s="44" t="s">
        <v>342</v>
      </c>
      <c r="C35" s="44" t="s">
        <v>726</v>
      </c>
      <c r="D35" s="44" t="s">
        <v>719</v>
      </c>
      <c r="E35" s="44"/>
      <c r="F35" s="44" t="s">
        <v>140</v>
      </c>
      <c r="G35" s="44"/>
      <c r="H35" s="44">
        <f t="shared" si="0"/>
        <v>0</v>
      </c>
      <c r="I35" s="44"/>
      <c r="J35" s="11">
        <f t="shared" si="1"/>
        <v>0</v>
      </c>
      <c r="K35" s="38" t="s">
        <v>725</v>
      </c>
    </row>
    <row r="36" spans="1:11" s="8" customFormat="1" ht="15.95" customHeight="1" x14ac:dyDescent="0.25">
      <c r="A36" s="41" t="s">
        <v>25</v>
      </c>
      <c r="B36" s="44" t="s">
        <v>130</v>
      </c>
      <c r="C36" s="44"/>
      <c r="D36" s="44"/>
      <c r="E36" s="44"/>
      <c r="F36" s="44"/>
      <c r="G36" s="44"/>
      <c r="H36" s="44">
        <f t="shared" si="0"/>
        <v>0</v>
      </c>
      <c r="I36" s="44"/>
      <c r="J36" s="11">
        <f t="shared" si="1"/>
        <v>0</v>
      </c>
      <c r="K36" s="38" t="s">
        <v>414</v>
      </c>
    </row>
    <row r="37" spans="1:11" ht="15.95" customHeight="1" x14ac:dyDescent="0.25">
      <c r="A37" s="41" t="s">
        <v>26</v>
      </c>
      <c r="B37" s="44" t="s">
        <v>112</v>
      </c>
      <c r="C37" s="44">
        <v>1</v>
      </c>
      <c r="D37" s="44" t="s">
        <v>489</v>
      </c>
      <c r="E37" s="44">
        <v>418</v>
      </c>
      <c r="F37" s="44" t="s">
        <v>140</v>
      </c>
      <c r="G37" s="44"/>
      <c r="H37" s="44">
        <f t="shared" si="0"/>
        <v>2</v>
      </c>
      <c r="I37" s="44"/>
      <c r="J37" s="11">
        <f t="shared" si="1"/>
        <v>2</v>
      </c>
      <c r="K37" s="38" t="s">
        <v>415</v>
      </c>
    </row>
    <row r="38" spans="1:11" ht="15.95" customHeight="1" x14ac:dyDescent="0.25">
      <c r="A38" s="41" t="s">
        <v>27</v>
      </c>
      <c r="B38" s="44" t="s">
        <v>342</v>
      </c>
      <c r="C38" s="44">
        <v>2</v>
      </c>
      <c r="D38" s="36" t="s">
        <v>720</v>
      </c>
      <c r="E38" s="44" t="s">
        <v>727</v>
      </c>
      <c r="F38" s="44" t="s">
        <v>140</v>
      </c>
      <c r="G38" s="44"/>
      <c r="H38" s="44">
        <f t="shared" si="0"/>
        <v>0</v>
      </c>
      <c r="I38" s="44"/>
      <c r="J38" s="11">
        <f t="shared" si="1"/>
        <v>0</v>
      </c>
      <c r="K38" s="38" t="s">
        <v>416</v>
      </c>
    </row>
    <row r="39" spans="1:11" ht="15.95" customHeight="1" x14ac:dyDescent="0.25">
      <c r="A39" s="41" t="s">
        <v>28</v>
      </c>
      <c r="B39" s="44" t="s">
        <v>130</v>
      </c>
      <c r="C39" s="44"/>
      <c r="D39" s="44"/>
      <c r="E39" s="44"/>
      <c r="F39" s="44"/>
      <c r="G39" s="44"/>
      <c r="H39" s="44">
        <f t="shared" si="0"/>
        <v>0</v>
      </c>
      <c r="I39" s="44"/>
      <c r="J39" s="11">
        <f t="shared" si="1"/>
        <v>0</v>
      </c>
      <c r="K39" s="38" t="s">
        <v>417</v>
      </c>
    </row>
    <row r="40" spans="1:11" ht="15.95" customHeight="1" x14ac:dyDescent="0.25">
      <c r="A40" s="41" t="s">
        <v>29</v>
      </c>
      <c r="B40" s="44" t="s">
        <v>113</v>
      </c>
      <c r="C40" s="44">
        <v>1</v>
      </c>
      <c r="D40" s="44" t="s">
        <v>807</v>
      </c>
      <c r="E40" s="44">
        <v>115</v>
      </c>
      <c r="F40" s="44" t="s">
        <v>140</v>
      </c>
      <c r="G40" s="44"/>
      <c r="H40" s="44">
        <f t="shared" si="0"/>
        <v>1</v>
      </c>
      <c r="I40" s="44"/>
      <c r="J40" s="11">
        <f t="shared" si="1"/>
        <v>1</v>
      </c>
      <c r="K40" s="38" t="s">
        <v>806</v>
      </c>
    </row>
    <row r="41" spans="1:11" ht="15.95" customHeight="1" x14ac:dyDescent="0.25">
      <c r="A41" s="41" t="s">
        <v>30</v>
      </c>
      <c r="B41" s="44" t="s">
        <v>130</v>
      </c>
      <c r="C41" s="44"/>
      <c r="D41" s="44"/>
      <c r="E41" s="44"/>
      <c r="F41" s="44"/>
      <c r="G41" s="44"/>
      <c r="H41" s="44">
        <f t="shared" si="0"/>
        <v>0</v>
      </c>
      <c r="I41" s="44"/>
      <c r="J41" s="11">
        <f t="shared" si="1"/>
        <v>0</v>
      </c>
      <c r="K41" s="38" t="s">
        <v>418</v>
      </c>
    </row>
    <row r="42" spans="1:11" s="13" customFormat="1" ht="15.95" customHeight="1" x14ac:dyDescent="0.25">
      <c r="A42" s="40" t="s">
        <v>31</v>
      </c>
      <c r="B42" s="45"/>
      <c r="C42" s="45"/>
      <c r="D42" s="45"/>
      <c r="E42" s="45"/>
      <c r="F42" s="45"/>
      <c r="G42" s="45"/>
      <c r="H42" s="46"/>
      <c r="I42" s="46"/>
      <c r="J42" s="12"/>
      <c r="K42" s="43"/>
    </row>
    <row r="43" spans="1:11" s="9" customFormat="1" ht="15.95" customHeight="1" x14ac:dyDescent="0.25">
      <c r="A43" s="41" t="s">
        <v>32</v>
      </c>
      <c r="B43" s="44" t="s">
        <v>112</v>
      </c>
      <c r="C43" s="44">
        <v>1</v>
      </c>
      <c r="D43" s="67" t="s">
        <v>490</v>
      </c>
      <c r="E43" s="97">
        <v>419</v>
      </c>
      <c r="F43" s="44" t="s">
        <v>140</v>
      </c>
      <c r="G43" s="44"/>
      <c r="H43" s="44">
        <f t="shared" si="0"/>
        <v>2</v>
      </c>
      <c r="I43" s="44"/>
      <c r="J43" s="11">
        <f t="shared" si="1"/>
        <v>2</v>
      </c>
      <c r="K43" s="38" t="s">
        <v>419</v>
      </c>
    </row>
    <row r="44" spans="1:11" s="9" customFormat="1" ht="15.95" customHeight="1" x14ac:dyDescent="0.25">
      <c r="A44" s="41" t="s">
        <v>33</v>
      </c>
      <c r="B44" s="44" t="s">
        <v>130</v>
      </c>
      <c r="C44" s="44"/>
      <c r="D44" s="44"/>
      <c r="E44" s="44"/>
      <c r="F44" s="44"/>
      <c r="G44" s="44"/>
      <c r="H44" s="44">
        <f t="shared" si="0"/>
        <v>0</v>
      </c>
      <c r="I44" s="44"/>
      <c r="J44" s="11">
        <f t="shared" si="1"/>
        <v>0</v>
      </c>
      <c r="K44" s="38" t="s">
        <v>172</v>
      </c>
    </row>
    <row r="45" spans="1:11" ht="15.95" customHeight="1" x14ac:dyDescent="0.25">
      <c r="A45" s="41" t="s">
        <v>34</v>
      </c>
      <c r="B45" s="44" t="s">
        <v>112</v>
      </c>
      <c r="C45" s="44">
        <v>2</v>
      </c>
      <c r="D45" s="36" t="s">
        <v>789</v>
      </c>
      <c r="E45" s="44" t="s">
        <v>788</v>
      </c>
      <c r="F45" s="44" t="s">
        <v>140</v>
      </c>
      <c r="G45" s="44"/>
      <c r="H45" s="44">
        <f t="shared" si="0"/>
        <v>2</v>
      </c>
      <c r="I45" s="44"/>
      <c r="J45" s="11">
        <f t="shared" si="1"/>
        <v>2</v>
      </c>
      <c r="K45" s="38" t="s">
        <v>728</v>
      </c>
    </row>
    <row r="46" spans="1:11" s="8" customFormat="1" ht="15.95" customHeight="1" x14ac:dyDescent="0.25">
      <c r="A46" s="41" t="s">
        <v>35</v>
      </c>
      <c r="B46" s="44" t="s">
        <v>130</v>
      </c>
      <c r="C46" s="44"/>
      <c r="D46" s="44"/>
      <c r="E46" s="44"/>
      <c r="F46" s="44"/>
      <c r="G46" s="36" t="s">
        <v>491</v>
      </c>
      <c r="H46" s="44">
        <f t="shared" si="0"/>
        <v>0</v>
      </c>
      <c r="I46" s="44">
        <v>0.5</v>
      </c>
      <c r="J46" s="11">
        <f t="shared" si="1"/>
        <v>0</v>
      </c>
      <c r="K46" s="38" t="s">
        <v>163</v>
      </c>
    </row>
    <row r="47" spans="1:11" s="9" customFormat="1" ht="15.95" customHeight="1" x14ac:dyDescent="0.25">
      <c r="A47" s="41" t="s">
        <v>36</v>
      </c>
      <c r="B47" s="44" t="s">
        <v>342</v>
      </c>
      <c r="C47" s="44" t="s">
        <v>726</v>
      </c>
      <c r="D47" s="44" t="s">
        <v>719</v>
      </c>
      <c r="E47" s="44" t="s">
        <v>729</v>
      </c>
      <c r="F47" s="44" t="s">
        <v>140</v>
      </c>
      <c r="G47" s="44"/>
      <c r="H47" s="44">
        <f t="shared" si="0"/>
        <v>0</v>
      </c>
      <c r="I47" s="44"/>
      <c r="J47" s="11">
        <f t="shared" si="1"/>
        <v>0</v>
      </c>
      <c r="K47" s="92" t="s">
        <v>492</v>
      </c>
    </row>
    <row r="48" spans="1:11" s="9" customFormat="1" ht="15.95" customHeight="1" x14ac:dyDescent="0.25">
      <c r="A48" s="41" t="s">
        <v>37</v>
      </c>
      <c r="B48" s="44" t="s">
        <v>130</v>
      </c>
      <c r="C48" s="44"/>
      <c r="D48" s="44"/>
      <c r="E48" s="44"/>
      <c r="F48" s="44"/>
      <c r="G48" s="44"/>
      <c r="H48" s="44">
        <f t="shared" si="0"/>
        <v>0</v>
      </c>
      <c r="I48" s="44"/>
      <c r="J48" s="11">
        <f t="shared" si="1"/>
        <v>0</v>
      </c>
      <c r="K48" s="95" t="s">
        <v>744</v>
      </c>
    </row>
    <row r="49" spans="1:11" s="13" customFormat="1" ht="15.95" customHeight="1" x14ac:dyDescent="0.25">
      <c r="A49" s="40" t="s">
        <v>38</v>
      </c>
      <c r="B49" s="45"/>
      <c r="C49" s="45"/>
      <c r="D49" s="45"/>
      <c r="E49" s="45"/>
      <c r="F49" s="45"/>
      <c r="G49" s="45"/>
      <c r="H49" s="46"/>
      <c r="I49" s="46"/>
      <c r="J49" s="12"/>
      <c r="K49" s="43"/>
    </row>
    <row r="50" spans="1:11" s="9" customFormat="1" ht="15.95" customHeight="1" x14ac:dyDescent="0.25">
      <c r="A50" s="41" t="s">
        <v>39</v>
      </c>
      <c r="B50" s="44" t="s">
        <v>130</v>
      </c>
      <c r="C50" s="44"/>
      <c r="D50" s="44"/>
      <c r="E50" s="44"/>
      <c r="F50" s="44"/>
      <c r="G50" s="44"/>
      <c r="H50" s="44">
        <f t="shared" si="0"/>
        <v>0</v>
      </c>
      <c r="I50" s="44"/>
      <c r="J50" s="11">
        <f t="shared" si="1"/>
        <v>0</v>
      </c>
      <c r="K50" s="38" t="s">
        <v>493</v>
      </c>
    </row>
    <row r="51" spans="1:11" s="9" customFormat="1" ht="15.95" customHeight="1" x14ac:dyDescent="0.25">
      <c r="A51" s="41" t="s">
        <v>40</v>
      </c>
      <c r="B51" s="44" t="s">
        <v>130</v>
      </c>
      <c r="C51" s="44"/>
      <c r="D51" s="44"/>
      <c r="E51" s="44"/>
      <c r="F51" s="44"/>
      <c r="G51" s="44"/>
      <c r="H51" s="44">
        <f t="shared" si="0"/>
        <v>0</v>
      </c>
      <c r="I51" s="44"/>
      <c r="J51" s="11">
        <f t="shared" si="1"/>
        <v>0</v>
      </c>
      <c r="K51" s="38" t="s">
        <v>420</v>
      </c>
    </row>
    <row r="52" spans="1:11" ht="15.95" customHeight="1" x14ac:dyDescent="0.25">
      <c r="A52" s="41" t="s">
        <v>41</v>
      </c>
      <c r="B52" s="44" t="s">
        <v>113</v>
      </c>
      <c r="C52" s="44">
        <v>1</v>
      </c>
      <c r="D52" s="44" t="s">
        <v>825</v>
      </c>
      <c r="E52" s="44">
        <v>115</v>
      </c>
      <c r="F52" s="44" t="s">
        <v>140</v>
      </c>
      <c r="G52" s="44"/>
      <c r="H52" s="44">
        <f t="shared" si="0"/>
        <v>1</v>
      </c>
      <c r="I52" s="44"/>
      <c r="J52" s="11">
        <f t="shared" si="1"/>
        <v>1</v>
      </c>
      <c r="K52" s="38" t="s">
        <v>824</v>
      </c>
    </row>
    <row r="53" spans="1:11" ht="15.95" customHeight="1" x14ac:dyDescent="0.25">
      <c r="A53" s="41" t="s">
        <v>42</v>
      </c>
      <c r="B53" s="44" t="s">
        <v>342</v>
      </c>
      <c r="C53" s="44">
        <v>1</v>
      </c>
      <c r="D53" s="36" t="s">
        <v>737</v>
      </c>
      <c r="E53" s="44" t="s">
        <v>533</v>
      </c>
      <c r="F53" s="44" t="s">
        <v>533</v>
      </c>
      <c r="G53" s="44"/>
      <c r="H53" s="44">
        <f t="shared" si="0"/>
        <v>0</v>
      </c>
      <c r="I53" s="44"/>
      <c r="J53" s="11">
        <f t="shared" si="1"/>
        <v>0</v>
      </c>
      <c r="K53" s="38" t="s">
        <v>730</v>
      </c>
    </row>
    <row r="54" spans="1:11" s="9" customFormat="1" ht="15.95" customHeight="1" x14ac:dyDescent="0.25">
      <c r="A54" s="41" t="s">
        <v>92</v>
      </c>
      <c r="B54" s="44" t="s">
        <v>130</v>
      </c>
      <c r="C54" s="44"/>
      <c r="D54" s="44"/>
      <c r="E54" s="44"/>
      <c r="F54" s="44"/>
      <c r="G54" s="44"/>
      <c r="H54" s="44">
        <f t="shared" si="0"/>
        <v>0</v>
      </c>
      <c r="I54" s="44"/>
      <c r="J54" s="11">
        <f t="shared" si="1"/>
        <v>0</v>
      </c>
      <c r="K54" s="38" t="s">
        <v>421</v>
      </c>
    </row>
    <row r="55" spans="1:11" ht="15.95" customHeight="1" x14ac:dyDescent="0.25">
      <c r="A55" s="41" t="s">
        <v>43</v>
      </c>
      <c r="B55" s="44" t="s">
        <v>130</v>
      </c>
      <c r="C55" s="44"/>
      <c r="D55" s="44"/>
      <c r="E55" s="44"/>
      <c r="F55" s="44"/>
      <c r="G55" s="44"/>
      <c r="H55" s="44">
        <f t="shared" si="0"/>
        <v>0</v>
      </c>
      <c r="I55" s="44"/>
      <c r="J55" s="11">
        <f t="shared" si="1"/>
        <v>0</v>
      </c>
      <c r="K55" s="90" t="s">
        <v>745</v>
      </c>
    </row>
    <row r="56" spans="1:11" ht="15.95" customHeight="1" x14ac:dyDescent="0.25">
      <c r="A56" s="41" t="s">
        <v>44</v>
      </c>
      <c r="B56" s="44" t="s">
        <v>112</v>
      </c>
      <c r="C56" s="44" t="s">
        <v>726</v>
      </c>
      <c r="D56" s="44" t="s">
        <v>494</v>
      </c>
      <c r="E56" s="44" t="s">
        <v>731</v>
      </c>
      <c r="F56" s="44" t="s">
        <v>140</v>
      </c>
      <c r="G56" s="44"/>
      <c r="H56" s="44">
        <f t="shared" si="0"/>
        <v>2</v>
      </c>
      <c r="I56" s="44"/>
      <c r="J56" s="11">
        <f t="shared" si="1"/>
        <v>2</v>
      </c>
      <c r="K56" s="38" t="s">
        <v>422</v>
      </c>
    </row>
    <row r="57" spans="1:11" s="13" customFormat="1" ht="15.95" customHeight="1" x14ac:dyDescent="0.25">
      <c r="A57" s="40" t="s">
        <v>45</v>
      </c>
      <c r="B57" s="45"/>
      <c r="C57" s="45"/>
      <c r="D57" s="45"/>
      <c r="E57" s="45"/>
      <c r="F57" s="45"/>
      <c r="G57" s="45"/>
      <c r="H57" s="46"/>
      <c r="I57" s="46"/>
      <c r="J57" s="12"/>
      <c r="K57" s="43"/>
    </row>
    <row r="58" spans="1:11" s="9" customFormat="1" ht="15.95" customHeight="1" x14ac:dyDescent="0.25">
      <c r="A58" s="41" t="s">
        <v>46</v>
      </c>
      <c r="B58" s="44" t="s">
        <v>113</v>
      </c>
      <c r="C58" s="44">
        <v>1</v>
      </c>
      <c r="D58" s="80" t="s">
        <v>798</v>
      </c>
      <c r="E58" s="44">
        <v>255</v>
      </c>
      <c r="F58" s="44" t="s">
        <v>140</v>
      </c>
      <c r="G58" s="36"/>
      <c r="H58" s="44">
        <f t="shared" si="0"/>
        <v>1</v>
      </c>
      <c r="I58" s="44"/>
      <c r="J58" s="11">
        <f t="shared" si="1"/>
        <v>1</v>
      </c>
      <c r="K58" s="38" t="s">
        <v>799</v>
      </c>
    </row>
    <row r="59" spans="1:11" s="9" customFormat="1" ht="15.95" customHeight="1" x14ac:dyDescent="0.25">
      <c r="A59" s="41" t="s">
        <v>47</v>
      </c>
      <c r="B59" s="44" t="s">
        <v>130</v>
      </c>
      <c r="C59" s="44"/>
      <c r="D59" s="44"/>
      <c r="E59" s="44"/>
      <c r="F59" s="44"/>
      <c r="G59" s="44"/>
      <c r="H59" s="44">
        <f t="shared" si="0"/>
        <v>0</v>
      </c>
      <c r="I59" s="44"/>
      <c r="J59" s="11">
        <f t="shared" si="1"/>
        <v>0</v>
      </c>
      <c r="K59" s="38" t="s">
        <v>174</v>
      </c>
    </row>
    <row r="60" spans="1:11" s="9" customFormat="1" ht="15.95" customHeight="1" x14ac:dyDescent="0.25">
      <c r="A60" s="41" t="s">
        <v>48</v>
      </c>
      <c r="B60" s="44" t="s">
        <v>130</v>
      </c>
      <c r="C60" s="44"/>
      <c r="D60" s="44"/>
      <c r="E60" s="44"/>
      <c r="F60" s="44"/>
      <c r="G60" s="44"/>
      <c r="H60" s="44">
        <f t="shared" si="0"/>
        <v>0</v>
      </c>
      <c r="I60" s="44"/>
      <c r="J60" s="11">
        <f t="shared" si="1"/>
        <v>0</v>
      </c>
      <c r="K60" s="38" t="s">
        <v>423</v>
      </c>
    </row>
    <row r="61" spans="1:11" s="9" customFormat="1" ht="15.95" customHeight="1" x14ac:dyDescent="0.25">
      <c r="A61" s="41" t="s">
        <v>49</v>
      </c>
      <c r="B61" s="44" t="s">
        <v>130</v>
      </c>
      <c r="C61" s="44"/>
      <c r="D61" s="44"/>
      <c r="E61" s="44"/>
      <c r="F61" s="44"/>
      <c r="G61" s="44"/>
      <c r="H61" s="44">
        <f t="shared" si="0"/>
        <v>0</v>
      </c>
      <c r="I61" s="44"/>
      <c r="J61" s="11">
        <f t="shared" si="1"/>
        <v>0</v>
      </c>
      <c r="K61" s="38" t="s">
        <v>424</v>
      </c>
    </row>
    <row r="62" spans="1:11" ht="15.95" customHeight="1" x14ac:dyDescent="0.25">
      <c r="A62" s="41" t="s">
        <v>50</v>
      </c>
      <c r="B62" s="44" t="s">
        <v>112</v>
      </c>
      <c r="C62" s="44">
        <v>1</v>
      </c>
      <c r="D62" s="67" t="s">
        <v>828</v>
      </c>
      <c r="E62" s="44">
        <v>412</v>
      </c>
      <c r="F62" s="44" t="s">
        <v>140</v>
      </c>
      <c r="G62" s="44"/>
      <c r="H62" s="44">
        <f t="shared" si="0"/>
        <v>2</v>
      </c>
      <c r="I62" s="44"/>
      <c r="J62" s="11">
        <f t="shared" si="1"/>
        <v>2</v>
      </c>
      <c r="K62" s="38" t="s">
        <v>830</v>
      </c>
    </row>
    <row r="63" spans="1:11" s="9" customFormat="1" ht="15.95" customHeight="1" x14ac:dyDescent="0.25">
      <c r="A63" s="41" t="s">
        <v>51</v>
      </c>
      <c r="B63" s="44" t="s">
        <v>130</v>
      </c>
      <c r="C63" s="44"/>
      <c r="D63" s="44"/>
      <c r="E63" s="44"/>
      <c r="F63" s="44"/>
      <c r="G63" s="44"/>
      <c r="H63" s="44">
        <f t="shared" si="0"/>
        <v>0</v>
      </c>
      <c r="I63" s="44"/>
      <c r="J63" s="11">
        <f t="shared" si="1"/>
        <v>0</v>
      </c>
      <c r="K63" s="38" t="s">
        <v>733</v>
      </c>
    </row>
    <row r="64" spans="1:11" s="9" customFormat="1" ht="15.95" customHeight="1" x14ac:dyDescent="0.25">
      <c r="A64" s="41" t="s">
        <v>52</v>
      </c>
      <c r="B64" s="44" t="s">
        <v>113</v>
      </c>
      <c r="C64" s="44">
        <v>2</v>
      </c>
      <c r="D64" s="36" t="s">
        <v>829</v>
      </c>
      <c r="E64" s="44">
        <v>260</v>
      </c>
      <c r="F64" s="44" t="s">
        <v>140</v>
      </c>
      <c r="G64" s="44"/>
      <c r="H64" s="44">
        <f t="shared" si="0"/>
        <v>1</v>
      </c>
      <c r="I64" s="44"/>
      <c r="J64" s="11">
        <f t="shared" si="1"/>
        <v>1</v>
      </c>
      <c r="K64" s="38" t="s">
        <v>732</v>
      </c>
    </row>
    <row r="65" spans="1:11" s="9" customFormat="1" ht="15.95" customHeight="1" x14ac:dyDescent="0.25">
      <c r="A65" s="41" t="s">
        <v>53</v>
      </c>
      <c r="B65" s="44" t="s">
        <v>130</v>
      </c>
      <c r="C65" s="44"/>
      <c r="D65" s="44"/>
      <c r="E65" s="44"/>
      <c r="F65" s="44"/>
      <c r="G65" s="44"/>
      <c r="H65" s="44">
        <f t="shared" si="0"/>
        <v>0</v>
      </c>
      <c r="I65" s="44"/>
      <c r="J65" s="11">
        <f t="shared" si="1"/>
        <v>0</v>
      </c>
      <c r="K65" s="93" t="s">
        <v>734</v>
      </c>
    </row>
    <row r="66" spans="1:11" s="9" customFormat="1" ht="15.95" customHeight="1" x14ac:dyDescent="0.25">
      <c r="A66" s="41" t="s">
        <v>54</v>
      </c>
      <c r="B66" s="44" t="s">
        <v>130</v>
      </c>
      <c r="C66" s="44"/>
      <c r="D66" s="44"/>
      <c r="E66" s="44"/>
      <c r="F66" s="44"/>
      <c r="G66" s="44"/>
      <c r="H66" s="44">
        <f t="shared" si="0"/>
        <v>0</v>
      </c>
      <c r="I66" s="44"/>
      <c r="J66" s="11">
        <f t="shared" si="1"/>
        <v>0</v>
      </c>
      <c r="K66" s="38" t="s">
        <v>153</v>
      </c>
    </row>
    <row r="67" spans="1:11" s="9" customFormat="1" ht="15.95" customHeight="1" x14ac:dyDescent="0.25">
      <c r="A67" s="41" t="s">
        <v>55</v>
      </c>
      <c r="B67" s="44" t="s">
        <v>112</v>
      </c>
      <c r="C67" s="44">
        <v>2</v>
      </c>
      <c r="D67" s="44" t="s">
        <v>736</v>
      </c>
      <c r="E67" s="44">
        <v>482</v>
      </c>
      <c r="F67" s="44" t="s">
        <v>140</v>
      </c>
      <c r="G67" s="44"/>
      <c r="H67" s="44">
        <f t="shared" si="0"/>
        <v>2</v>
      </c>
      <c r="I67" s="44"/>
      <c r="J67" s="11">
        <f t="shared" si="1"/>
        <v>2</v>
      </c>
      <c r="K67" s="38" t="s">
        <v>735</v>
      </c>
    </row>
    <row r="68" spans="1:11" ht="15.95" customHeight="1" x14ac:dyDescent="0.25">
      <c r="A68" s="41" t="s">
        <v>56</v>
      </c>
      <c r="B68" s="44" t="s">
        <v>130</v>
      </c>
      <c r="C68" s="44"/>
      <c r="D68" s="44"/>
      <c r="E68" s="44"/>
      <c r="F68" s="44"/>
      <c r="G68" s="44"/>
      <c r="H68" s="44">
        <f t="shared" si="0"/>
        <v>0</v>
      </c>
      <c r="I68" s="44"/>
      <c r="J68" s="11">
        <f t="shared" si="1"/>
        <v>0</v>
      </c>
      <c r="K68" s="38" t="s">
        <v>425</v>
      </c>
    </row>
    <row r="69" spans="1:11" s="9" customFormat="1" ht="15.95" customHeight="1" x14ac:dyDescent="0.25">
      <c r="A69" s="41" t="s">
        <v>57</v>
      </c>
      <c r="B69" s="44" t="s">
        <v>130</v>
      </c>
      <c r="C69" s="44"/>
      <c r="D69" s="44"/>
      <c r="E69" s="44"/>
      <c r="F69" s="44"/>
      <c r="G69" s="44"/>
      <c r="H69" s="44">
        <f t="shared" si="0"/>
        <v>0</v>
      </c>
      <c r="I69" s="44"/>
      <c r="J69" s="11">
        <f t="shared" si="1"/>
        <v>0</v>
      </c>
      <c r="K69" s="38" t="s">
        <v>426</v>
      </c>
    </row>
    <row r="70" spans="1:11" s="9" customFormat="1" ht="15.95" customHeight="1" x14ac:dyDescent="0.25">
      <c r="A70" s="41" t="s">
        <v>58</v>
      </c>
      <c r="B70" s="44" t="s">
        <v>112</v>
      </c>
      <c r="C70" s="44">
        <v>1</v>
      </c>
      <c r="D70" s="44" t="s">
        <v>822</v>
      </c>
      <c r="E70" s="44">
        <v>410</v>
      </c>
      <c r="F70" s="44" t="s">
        <v>140</v>
      </c>
      <c r="G70" s="44" t="s">
        <v>338</v>
      </c>
      <c r="H70" s="44">
        <f t="shared" si="0"/>
        <v>2</v>
      </c>
      <c r="I70" s="44">
        <v>0.5</v>
      </c>
      <c r="J70" s="11">
        <f t="shared" si="1"/>
        <v>1</v>
      </c>
      <c r="K70" s="38" t="s">
        <v>746</v>
      </c>
    </row>
    <row r="71" spans="1:11" ht="15.95" customHeight="1" x14ac:dyDescent="0.25">
      <c r="A71" s="41" t="s">
        <v>59</v>
      </c>
      <c r="B71" s="44" t="s">
        <v>112</v>
      </c>
      <c r="C71" s="44">
        <v>1</v>
      </c>
      <c r="D71" s="36" t="s">
        <v>737</v>
      </c>
      <c r="E71" s="44">
        <v>483</v>
      </c>
      <c r="F71" s="44" t="s">
        <v>140</v>
      </c>
      <c r="G71" s="36"/>
      <c r="H71" s="44">
        <f t="shared" si="0"/>
        <v>2</v>
      </c>
      <c r="I71" s="44"/>
      <c r="J71" s="11">
        <f t="shared" si="1"/>
        <v>2</v>
      </c>
      <c r="K71" s="38" t="s">
        <v>427</v>
      </c>
    </row>
    <row r="72" spans="1:11" s="13" customFormat="1" ht="15.95" customHeight="1" x14ac:dyDescent="0.25">
      <c r="A72" s="40" t="s">
        <v>60</v>
      </c>
      <c r="B72" s="45"/>
      <c r="C72" s="45"/>
      <c r="D72" s="45"/>
      <c r="E72" s="45"/>
      <c r="F72" s="45"/>
      <c r="G72" s="45"/>
      <c r="H72" s="46"/>
      <c r="I72" s="46"/>
      <c r="J72" s="12"/>
      <c r="K72" s="43"/>
    </row>
    <row r="73" spans="1:11" s="9" customFormat="1" ht="15.95" customHeight="1" x14ac:dyDescent="0.25">
      <c r="A73" s="41" t="s">
        <v>61</v>
      </c>
      <c r="B73" s="44" t="s">
        <v>130</v>
      </c>
      <c r="C73" s="44"/>
      <c r="D73" s="44"/>
      <c r="E73" s="44"/>
      <c r="F73" s="44"/>
      <c r="G73" s="44"/>
      <c r="H73" s="44">
        <f t="shared" si="0"/>
        <v>0</v>
      </c>
      <c r="I73" s="44"/>
      <c r="J73" s="11">
        <f t="shared" si="1"/>
        <v>0</v>
      </c>
      <c r="K73" s="38" t="s">
        <v>164</v>
      </c>
    </row>
    <row r="74" spans="1:11" ht="15.95" customHeight="1" x14ac:dyDescent="0.25">
      <c r="A74" s="41" t="s">
        <v>62</v>
      </c>
      <c r="B74" s="44" t="s">
        <v>130</v>
      </c>
      <c r="C74" s="44"/>
      <c r="D74" s="44"/>
      <c r="E74" s="44"/>
      <c r="F74" s="44"/>
      <c r="G74" s="44"/>
      <c r="H74" s="44">
        <f t="shared" si="0"/>
        <v>0</v>
      </c>
      <c r="I74" s="44"/>
      <c r="J74" s="11">
        <f t="shared" si="1"/>
        <v>0</v>
      </c>
      <c r="K74" s="90" t="s">
        <v>747</v>
      </c>
    </row>
    <row r="75" spans="1:11" ht="15.95" customHeight="1" x14ac:dyDescent="0.25">
      <c r="A75" s="41" t="s">
        <v>63</v>
      </c>
      <c r="B75" s="44" t="s">
        <v>130</v>
      </c>
      <c r="C75" s="44"/>
      <c r="D75" s="44"/>
      <c r="E75" s="44"/>
      <c r="F75" s="44"/>
      <c r="G75" s="44"/>
      <c r="H75" s="44">
        <f t="shared" si="0"/>
        <v>0</v>
      </c>
      <c r="I75" s="44"/>
      <c r="J75" s="11">
        <f t="shared" si="1"/>
        <v>0</v>
      </c>
      <c r="K75" s="38" t="s">
        <v>428</v>
      </c>
    </row>
    <row r="76" spans="1:11" s="50" customFormat="1" ht="15.95" customHeight="1" x14ac:dyDescent="0.25">
      <c r="A76" s="47" t="s">
        <v>64</v>
      </c>
      <c r="B76" s="48" t="s">
        <v>112</v>
      </c>
      <c r="C76" s="48">
        <v>1</v>
      </c>
      <c r="D76" s="49" t="s">
        <v>738</v>
      </c>
      <c r="E76" s="48">
        <v>691</v>
      </c>
      <c r="F76" s="48" t="s">
        <v>140</v>
      </c>
      <c r="G76" s="48"/>
      <c r="H76" s="48">
        <f t="shared" si="0"/>
        <v>2</v>
      </c>
      <c r="I76" s="48"/>
      <c r="J76" s="60">
        <f t="shared" si="1"/>
        <v>2</v>
      </c>
      <c r="K76" s="92" t="s">
        <v>429</v>
      </c>
    </row>
    <row r="77" spans="1:11" s="9" customFormat="1" ht="15.95" customHeight="1" x14ac:dyDescent="0.25">
      <c r="A77" s="41" t="s">
        <v>65</v>
      </c>
      <c r="B77" s="44" t="s">
        <v>130</v>
      </c>
      <c r="C77" s="44"/>
      <c r="D77" s="44"/>
      <c r="E77" s="44"/>
      <c r="F77" s="44"/>
      <c r="G77" s="44"/>
      <c r="H77" s="44">
        <f t="shared" ref="H77:H104" si="2">IF(B77="Да, в опросе приняли участие более 400 человек",2,IF(B77="Да, в опросе приняли участие от 100 до 400 человек",1,0))</f>
        <v>0</v>
      </c>
      <c r="I77" s="44"/>
      <c r="J77" s="11">
        <f t="shared" ref="J77:J104" si="3">H77*(1-I77)</f>
        <v>0</v>
      </c>
      <c r="K77" s="38" t="s">
        <v>165</v>
      </c>
    </row>
    <row r="78" spans="1:11" s="9" customFormat="1" ht="15.95" customHeight="1" x14ac:dyDescent="0.25">
      <c r="A78" s="41" t="s">
        <v>66</v>
      </c>
      <c r="B78" s="44" t="s">
        <v>130</v>
      </c>
      <c r="C78" s="44"/>
      <c r="D78" s="44"/>
      <c r="E78" s="44"/>
      <c r="F78" s="44"/>
      <c r="G78" s="44"/>
      <c r="H78" s="44">
        <f t="shared" si="2"/>
        <v>0</v>
      </c>
      <c r="I78" s="44"/>
      <c r="J78" s="11">
        <f t="shared" si="3"/>
        <v>0</v>
      </c>
      <c r="K78" s="38" t="s">
        <v>154</v>
      </c>
    </row>
    <row r="79" spans="1:11" s="13" customFormat="1" ht="15.95" customHeight="1" x14ac:dyDescent="0.25">
      <c r="A79" s="40" t="s">
        <v>67</v>
      </c>
      <c r="B79" s="45"/>
      <c r="C79" s="45"/>
      <c r="D79" s="45"/>
      <c r="E79" s="45"/>
      <c r="F79" s="45"/>
      <c r="G79" s="45"/>
      <c r="H79" s="46"/>
      <c r="I79" s="46"/>
      <c r="J79" s="12"/>
      <c r="K79" s="43"/>
    </row>
    <row r="80" spans="1:11" s="9" customFormat="1" ht="15.95" customHeight="1" x14ac:dyDescent="0.25">
      <c r="A80" s="41" t="s">
        <v>68</v>
      </c>
      <c r="B80" s="44" t="s">
        <v>112</v>
      </c>
      <c r="C80" s="44">
        <v>1</v>
      </c>
      <c r="D80" s="36" t="s">
        <v>739</v>
      </c>
      <c r="E80" s="44">
        <v>434</v>
      </c>
      <c r="F80" s="44" t="s">
        <v>140</v>
      </c>
      <c r="G80" s="44"/>
      <c r="H80" s="44">
        <f t="shared" si="2"/>
        <v>2</v>
      </c>
      <c r="I80" s="44"/>
      <c r="J80" s="11">
        <f t="shared" si="3"/>
        <v>2</v>
      </c>
      <c r="K80" s="38" t="s">
        <v>430</v>
      </c>
    </row>
    <row r="81" spans="1:11" s="9" customFormat="1" ht="15.95" customHeight="1" x14ac:dyDescent="0.25">
      <c r="A81" s="41" t="s">
        <v>69</v>
      </c>
      <c r="B81" s="44" t="s">
        <v>342</v>
      </c>
      <c r="C81" s="44">
        <v>1</v>
      </c>
      <c r="D81" s="44" t="s">
        <v>719</v>
      </c>
      <c r="E81" s="44">
        <v>27</v>
      </c>
      <c r="F81" s="44" t="s">
        <v>140</v>
      </c>
      <c r="G81" s="44"/>
      <c r="H81" s="44">
        <f t="shared" si="2"/>
        <v>0</v>
      </c>
      <c r="I81" s="44"/>
      <c r="J81" s="11">
        <f t="shared" si="3"/>
        <v>0</v>
      </c>
      <c r="K81" s="38" t="s">
        <v>478</v>
      </c>
    </row>
    <row r="82" spans="1:11" s="9" customFormat="1" ht="15.95" customHeight="1" x14ac:dyDescent="0.25">
      <c r="A82" s="41" t="s">
        <v>70</v>
      </c>
      <c r="B82" s="44" t="s">
        <v>342</v>
      </c>
      <c r="C82" s="44">
        <v>1</v>
      </c>
      <c r="D82" s="44" t="s">
        <v>719</v>
      </c>
      <c r="E82" s="44">
        <v>23</v>
      </c>
      <c r="F82" s="44" t="s">
        <v>140</v>
      </c>
      <c r="G82" s="36"/>
      <c r="H82" s="44">
        <f t="shared" si="2"/>
        <v>0</v>
      </c>
      <c r="I82" s="44">
        <v>0.5</v>
      </c>
      <c r="J82" s="11">
        <f t="shared" si="3"/>
        <v>0</v>
      </c>
      <c r="K82" s="38" t="s">
        <v>431</v>
      </c>
    </row>
    <row r="83" spans="1:11" s="9" customFormat="1" ht="15.95" customHeight="1" x14ac:dyDescent="0.25">
      <c r="A83" s="41" t="s">
        <v>71</v>
      </c>
      <c r="B83" s="44" t="s">
        <v>130</v>
      </c>
      <c r="C83" s="44"/>
      <c r="D83" s="44"/>
      <c r="E83" s="44"/>
      <c r="F83" s="44"/>
      <c r="G83" s="44"/>
      <c r="H83" s="44">
        <f t="shared" si="2"/>
        <v>0</v>
      </c>
      <c r="I83" s="44"/>
      <c r="J83" s="11">
        <f t="shared" si="3"/>
        <v>0</v>
      </c>
      <c r="K83" s="38" t="s">
        <v>432</v>
      </c>
    </row>
    <row r="84" spans="1:11" ht="15.95" customHeight="1" x14ac:dyDescent="0.25">
      <c r="A84" s="41" t="s">
        <v>72</v>
      </c>
      <c r="B84" s="44" t="s">
        <v>130</v>
      </c>
      <c r="C84" s="44"/>
      <c r="D84" s="32"/>
      <c r="E84" s="44"/>
      <c r="F84" s="44"/>
      <c r="G84" s="44"/>
      <c r="H84" s="44">
        <f t="shared" si="2"/>
        <v>0</v>
      </c>
      <c r="I84" s="44"/>
      <c r="J84" s="11">
        <f t="shared" si="3"/>
        <v>0</v>
      </c>
      <c r="K84" s="86" t="s">
        <v>433</v>
      </c>
    </row>
    <row r="85" spans="1:11" s="9" customFormat="1" ht="15.95" customHeight="1" x14ac:dyDescent="0.25">
      <c r="A85" s="41" t="s">
        <v>73</v>
      </c>
      <c r="B85" s="44" t="s">
        <v>130</v>
      </c>
      <c r="C85" s="44"/>
      <c r="D85" s="44"/>
      <c r="E85" s="44"/>
      <c r="F85" s="44"/>
      <c r="G85" s="44"/>
      <c r="H85" s="44">
        <f t="shared" si="2"/>
        <v>0</v>
      </c>
      <c r="I85" s="44"/>
      <c r="J85" s="11">
        <f t="shared" si="3"/>
        <v>0</v>
      </c>
      <c r="K85" s="38" t="s">
        <v>527</v>
      </c>
    </row>
    <row r="86" spans="1:11" ht="15.95" customHeight="1" x14ac:dyDescent="0.25">
      <c r="A86" s="41" t="s">
        <v>74</v>
      </c>
      <c r="B86" s="44" t="s">
        <v>112</v>
      </c>
      <c r="C86" s="44">
        <v>1</v>
      </c>
      <c r="D86" s="36" t="s">
        <v>787</v>
      </c>
      <c r="E86" s="44">
        <v>418</v>
      </c>
      <c r="F86" s="44" t="s">
        <v>140</v>
      </c>
      <c r="G86" s="44"/>
      <c r="H86" s="44">
        <f t="shared" si="2"/>
        <v>2</v>
      </c>
      <c r="I86" s="44"/>
      <c r="J86" s="11">
        <f t="shared" si="3"/>
        <v>2</v>
      </c>
      <c r="K86" s="38" t="s">
        <v>775</v>
      </c>
    </row>
    <row r="87" spans="1:11" s="8" customFormat="1" ht="15.95" customHeight="1" x14ac:dyDescent="0.25">
      <c r="A87" s="41" t="s">
        <v>75</v>
      </c>
      <c r="B87" s="44" t="s">
        <v>112</v>
      </c>
      <c r="C87" s="44">
        <v>1</v>
      </c>
      <c r="D87" s="44" t="s">
        <v>783</v>
      </c>
      <c r="E87" s="44">
        <v>406</v>
      </c>
      <c r="F87" s="44" t="s">
        <v>140</v>
      </c>
      <c r="G87" s="44"/>
      <c r="H87" s="44">
        <f t="shared" si="2"/>
        <v>2</v>
      </c>
      <c r="I87" s="44"/>
      <c r="J87" s="11">
        <f t="shared" si="3"/>
        <v>2</v>
      </c>
      <c r="K87" s="38" t="s">
        <v>434</v>
      </c>
    </row>
    <row r="88" spans="1:11" s="9" customFormat="1" ht="15.95" customHeight="1" x14ac:dyDescent="0.25">
      <c r="A88" s="41" t="s">
        <v>76</v>
      </c>
      <c r="B88" s="44" t="s">
        <v>130</v>
      </c>
      <c r="C88" s="44"/>
      <c r="D88" s="44"/>
      <c r="E88" s="44"/>
      <c r="F88" s="44"/>
      <c r="G88" s="44"/>
      <c r="H88" s="44">
        <f t="shared" si="2"/>
        <v>0</v>
      </c>
      <c r="I88" s="44"/>
      <c r="J88" s="11">
        <f t="shared" si="3"/>
        <v>0</v>
      </c>
      <c r="K88" s="38" t="s">
        <v>435</v>
      </c>
    </row>
    <row r="89" spans="1:11" ht="15.95" customHeight="1" x14ac:dyDescent="0.25">
      <c r="A89" s="41" t="s">
        <v>77</v>
      </c>
      <c r="B89" s="44" t="s">
        <v>130</v>
      </c>
      <c r="C89" s="44"/>
      <c r="D89" s="44"/>
      <c r="E89" s="44"/>
      <c r="F89" s="44"/>
      <c r="G89" s="44"/>
      <c r="H89" s="44">
        <f t="shared" si="2"/>
        <v>0</v>
      </c>
      <c r="I89" s="44"/>
      <c r="J89" s="11">
        <f t="shared" si="3"/>
        <v>0</v>
      </c>
      <c r="K89" s="86" t="s">
        <v>436</v>
      </c>
    </row>
    <row r="90" spans="1:11" s="9" customFormat="1" ht="15.95" customHeight="1" x14ac:dyDescent="0.25">
      <c r="A90" s="41" t="s">
        <v>78</v>
      </c>
      <c r="B90" s="44" t="s">
        <v>112</v>
      </c>
      <c r="C90" s="44" t="s">
        <v>726</v>
      </c>
      <c r="D90" s="36" t="s">
        <v>741</v>
      </c>
      <c r="E90" s="44" t="s">
        <v>740</v>
      </c>
      <c r="F90" s="44" t="s">
        <v>140</v>
      </c>
      <c r="G90" s="44"/>
      <c r="H90" s="44">
        <f t="shared" si="2"/>
        <v>2</v>
      </c>
      <c r="I90" s="44"/>
      <c r="J90" s="11">
        <f t="shared" si="3"/>
        <v>2</v>
      </c>
      <c r="K90" s="38" t="s">
        <v>437</v>
      </c>
    </row>
    <row r="91" spans="1:11" s="9" customFormat="1" ht="15.95" customHeight="1" x14ac:dyDescent="0.25">
      <c r="A91" s="41" t="s">
        <v>79</v>
      </c>
      <c r="B91" s="44" t="s">
        <v>130</v>
      </c>
      <c r="C91" s="44"/>
      <c r="D91" s="44"/>
      <c r="E91" s="44"/>
      <c r="F91" s="44"/>
      <c r="G91" s="44"/>
      <c r="H91" s="44">
        <f t="shared" si="2"/>
        <v>0</v>
      </c>
      <c r="I91" s="44"/>
      <c r="J91" s="11">
        <f t="shared" si="3"/>
        <v>0</v>
      </c>
      <c r="K91" s="38" t="s">
        <v>290</v>
      </c>
    </row>
    <row r="92" spans="1:11" s="13" customFormat="1" ht="15.95" customHeight="1" x14ac:dyDescent="0.25">
      <c r="A92" s="40" t="s">
        <v>80</v>
      </c>
      <c r="B92" s="45"/>
      <c r="C92" s="45"/>
      <c r="D92" s="45"/>
      <c r="E92" s="45"/>
      <c r="F92" s="45"/>
      <c r="G92" s="45"/>
      <c r="H92" s="46"/>
      <c r="I92" s="46"/>
      <c r="J92" s="12"/>
      <c r="K92" s="43"/>
    </row>
    <row r="93" spans="1:11" s="9" customFormat="1" ht="15.95" customHeight="1" x14ac:dyDescent="0.25">
      <c r="A93" s="41" t="s">
        <v>81</v>
      </c>
      <c r="B93" s="48" t="s">
        <v>130</v>
      </c>
      <c r="C93" s="44"/>
      <c r="D93" s="36"/>
      <c r="E93" s="44"/>
      <c r="F93" s="44"/>
      <c r="G93" s="36" t="s">
        <v>819</v>
      </c>
      <c r="H93" s="44">
        <f t="shared" si="2"/>
        <v>0</v>
      </c>
      <c r="I93" s="44">
        <v>0.5</v>
      </c>
      <c r="J93" s="11">
        <f t="shared" si="3"/>
        <v>0</v>
      </c>
      <c r="K93" s="38" t="s">
        <v>820</v>
      </c>
    </row>
    <row r="94" spans="1:11" s="9" customFormat="1" ht="15.95" customHeight="1" x14ac:dyDescent="0.25">
      <c r="A94" s="41" t="s">
        <v>82</v>
      </c>
      <c r="B94" s="44" t="s">
        <v>130</v>
      </c>
      <c r="C94" s="44"/>
      <c r="D94" s="44"/>
      <c r="E94" s="44"/>
      <c r="F94" s="44"/>
      <c r="G94" s="44"/>
      <c r="H94" s="44">
        <f t="shared" si="2"/>
        <v>0</v>
      </c>
      <c r="I94" s="44"/>
      <c r="J94" s="11">
        <f t="shared" si="3"/>
        <v>0</v>
      </c>
      <c r="K94" s="38" t="s">
        <v>176</v>
      </c>
    </row>
    <row r="95" spans="1:11" ht="15.95" customHeight="1" x14ac:dyDescent="0.25">
      <c r="A95" s="41" t="s">
        <v>83</v>
      </c>
      <c r="B95" s="44" t="s">
        <v>130</v>
      </c>
      <c r="C95" s="44"/>
      <c r="D95" s="44"/>
      <c r="E95" s="44"/>
      <c r="F95" s="44"/>
      <c r="G95" s="44"/>
      <c r="H95" s="44">
        <f t="shared" si="2"/>
        <v>0</v>
      </c>
      <c r="I95" s="44"/>
      <c r="J95" s="11">
        <f t="shared" si="3"/>
        <v>0</v>
      </c>
      <c r="K95" s="38" t="s">
        <v>438</v>
      </c>
    </row>
    <row r="96" spans="1:11" ht="15.95" customHeight="1" x14ac:dyDescent="0.25">
      <c r="A96" s="41" t="s">
        <v>84</v>
      </c>
      <c r="B96" s="44" t="s">
        <v>342</v>
      </c>
      <c r="C96" s="44">
        <v>1</v>
      </c>
      <c r="D96" s="44" t="s">
        <v>533</v>
      </c>
      <c r="E96" s="44" t="s">
        <v>533</v>
      </c>
      <c r="F96" s="44" t="s">
        <v>533</v>
      </c>
      <c r="G96" s="44"/>
      <c r="H96" s="44">
        <f t="shared" si="2"/>
        <v>0</v>
      </c>
      <c r="I96" s="44"/>
      <c r="J96" s="11">
        <f t="shared" si="3"/>
        <v>0</v>
      </c>
      <c r="K96" s="38" t="s">
        <v>748</v>
      </c>
    </row>
    <row r="97" spans="1:11" ht="15.95" customHeight="1" x14ac:dyDescent="0.25">
      <c r="A97" s="41" t="s">
        <v>85</v>
      </c>
      <c r="B97" s="44" t="s">
        <v>130</v>
      </c>
      <c r="C97" s="44"/>
      <c r="D97" s="44"/>
      <c r="E97" s="44"/>
      <c r="F97" s="44"/>
      <c r="G97" s="44"/>
      <c r="H97" s="44">
        <f t="shared" si="2"/>
        <v>0</v>
      </c>
      <c r="I97" s="44"/>
      <c r="J97" s="11">
        <f t="shared" si="3"/>
        <v>0</v>
      </c>
      <c r="K97" s="38" t="s">
        <v>167</v>
      </c>
    </row>
    <row r="98" spans="1:11" s="9" customFormat="1" ht="15.95" customHeight="1" x14ac:dyDescent="0.25">
      <c r="A98" s="41" t="s">
        <v>86</v>
      </c>
      <c r="B98" s="44" t="s">
        <v>130</v>
      </c>
      <c r="C98" s="44"/>
      <c r="D98" s="44"/>
      <c r="E98" s="44"/>
      <c r="F98" s="44"/>
      <c r="G98" s="44"/>
      <c r="H98" s="44">
        <f t="shared" si="2"/>
        <v>0</v>
      </c>
      <c r="I98" s="44"/>
      <c r="J98" s="11">
        <f t="shared" si="3"/>
        <v>0</v>
      </c>
      <c r="K98" s="38" t="s">
        <v>439</v>
      </c>
    </row>
    <row r="99" spans="1:11" s="9" customFormat="1" ht="15.95" customHeight="1" x14ac:dyDescent="0.25">
      <c r="A99" s="41" t="s">
        <v>87</v>
      </c>
      <c r="B99" s="44" t="s">
        <v>342</v>
      </c>
      <c r="C99" s="44">
        <v>1</v>
      </c>
      <c r="D99" s="44" t="s">
        <v>743</v>
      </c>
      <c r="E99" s="44">
        <v>4</v>
      </c>
      <c r="F99" s="44" t="s">
        <v>140</v>
      </c>
      <c r="G99" s="44"/>
      <c r="H99" s="44">
        <f t="shared" si="2"/>
        <v>0</v>
      </c>
      <c r="I99" s="44"/>
      <c r="J99" s="11">
        <f t="shared" si="3"/>
        <v>0</v>
      </c>
      <c r="K99" s="38" t="s">
        <v>742</v>
      </c>
    </row>
    <row r="100" spans="1:11" s="9" customFormat="1" ht="15.95" customHeight="1" x14ac:dyDescent="0.25">
      <c r="A100" s="41" t="s">
        <v>88</v>
      </c>
      <c r="B100" s="44" t="s">
        <v>130</v>
      </c>
      <c r="C100" s="44"/>
      <c r="D100" s="44"/>
      <c r="E100" s="44"/>
      <c r="F100" s="44"/>
      <c r="G100" s="44"/>
      <c r="H100" s="44">
        <f t="shared" si="2"/>
        <v>0</v>
      </c>
      <c r="I100" s="44"/>
      <c r="J100" s="11">
        <f t="shared" si="3"/>
        <v>0</v>
      </c>
      <c r="K100" s="90" t="s">
        <v>440</v>
      </c>
    </row>
    <row r="101" spans="1:11" s="9" customFormat="1" ht="15.95" customHeight="1" x14ac:dyDescent="0.25">
      <c r="A101" s="41" t="s">
        <v>89</v>
      </c>
      <c r="B101" s="44" t="s">
        <v>130</v>
      </c>
      <c r="C101" s="44"/>
      <c r="D101" s="44"/>
      <c r="E101" s="44"/>
      <c r="F101" s="44"/>
      <c r="G101" s="44"/>
      <c r="H101" s="44">
        <f t="shared" si="2"/>
        <v>0</v>
      </c>
      <c r="I101" s="44"/>
      <c r="J101" s="11">
        <f t="shared" si="3"/>
        <v>0</v>
      </c>
      <c r="K101" s="38" t="s">
        <v>441</v>
      </c>
    </row>
    <row r="102" spans="1:11" s="13" customFormat="1" ht="15.95" customHeight="1" x14ac:dyDescent="0.25">
      <c r="A102" s="40" t="s">
        <v>102</v>
      </c>
      <c r="B102" s="51"/>
      <c r="C102" s="98"/>
      <c r="D102" s="98"/>
      <c r="E102" s="98"/>
      <c r="F102" s="98"/>
      <c r="G102" s="98"/>
      <c r="H102" s="46"/>
      <c r="I102" s="51"/>
      <c r="J102" s="12"/>
      <c r="K102" s="51"/>
    </row>
    <row r="103" spans="1:11" ht="15.95" customHeight="1" x14ac:dyDescent="0.25">
      <c r="A103" s="41" t="s">
        <v>103</v>
      </c>
      <c r="B103" s="44" t="s">
        <v>130</v>
      </c>
      <c r="C103" s="91"/>
      <c r="D103" s="91"/>
      <c r="E103" s="91"/>
      <c r="F103" s="91"/>
      <c r="G103" s="91"/>
      <c r="H103" s="44">
        <f t="shared" si="2"/>
        <v>0</v>
      </c>
      <c r="I103" s="85"/>
      <c r="J103" s="11">
        <f t="shared" si="3"/>
        <v>0</v>
      </c>
      <c r="K103" s="96" t="s">
        <v>442</v>
      </c>
    </row>
    <row r="104" spans="1:11" ht="15.95" customHeight="1" x14ac:dyDescent="0.25">
      <c r="A104" s="41" t="s">
        <v>104</v>
      </c>
      <c r="B104" s="44" t="s">
        <v>130</v>
      </c>
      <c r="C104" s="91"/>
      <c r="D104" s="91"/>
      <c r="E104" s="91"/>
      <c r="F104" s="91"/>
      <c r="G104" s="91"/>
      <c r="H104" s="44">
        <f t="shared" si="2"/>
        <v>0</v>
      </c>
      <c r="I104" s="85"/>
      <c r="J104" s="11">
        <f t="shared" si="3"/>
        <v>0</v>
      </c>
      <c r="K104" s="96" t="s">
        <v>443</v>
      </c>
    </row>
    <row r="106" spans="1:11" x14ac:dyDescent="0.25">
      <c r="A106" s="4"/>
      <c r="B106" s="4"/>
      <c r="C106" s="4"/>
      <c r="D106" s="4"/>
      <c r="E106" s="4"/>
      <c r="F106" s="4"/>
      <c r="G106" s="4"/>
      <c r="H106" s="4"/>
      <c r="I106" s="4"/>
      <c r="J106" s="7"/>
    </row>
    <row r="110" spans="1:11" x14ac:dyDescent="0.25">
      <c r="A110" s="4"/>
      <c r="B110" s="4"/>
      <c r="C110" s="4"/>
      <c r="D110" s="4"/>
      <c r="E110" s="4"/>
      <c r="F110" s="4"/>
      <c r="G110" s="4"/>
      <c r="H110" s="4"/>
      <c r="I110" s="4"/>
      <c r="J110" s="7"/>
    </row>
    <row r="113" spans="1:10" x14ac:dyDescent="0.25">
      <c r="A113" s="4"/>
      <c r="B113" s="4"/>
      <c r="C113" s="4"/>
      <c r="D113" s="4"/>
      <c r="E113" s="4"/>
      <c r="F113" s="4"/>
      <c r="G113" s="4"/>
      <c r="H113" s="4"/>
      <c r="I113" s="4"/>
      <c r="J113" s="7"/>
    </row>
    <row r="117" spans="1:10" x14ac:dyDescent="0.25">
      <c r="A117" s="4"/>
      <c r="B117" s="4"/>
      <c r="C117" s="4"/>
      <c r="D117" s="4"/>
      <c r="E117" s="4"/>
      <c r="F117" s="4"/>
      <c r="G117" s="4"/>
      <c r="H117" s="4"/>
      <c r="I117" s="4"/>
      <c r="J117" s="7"/>
    </row>
  </sheetData>
  <autoFilter ref="A11:K11"/>
  <mergeCells count="16">
    <mergeCell ref="A1:K1"/>
    <mergeCell ref="A3:K3"/>
    <mergeCell ref="A4:K4"/>
    <mergeCell ref="A5:A10"/>
    <mergeCell ref="G5:G10"/>
    <mergeCell ref="H5:J5"/>
    <mergeCell ref="K5:K10"/>
    <mergeCell ref="H6:H10"/>
    <mergeCell ref="I6:I10"/>
    <mergeCell ref="D5:F5"/>
    <mergeCell ref="D6:D10"/>
    <mergeCell ref="E6:E10"/>
    <mergeCell ref="F6:F10"/>
    <mergeCell ref="C5:C10"/>
    <mergeCell ref="A2:K2"/>
    <mergeCell ref="J6:J10"/>
  </mergeCells>
  <dataValidations count="3">
    <dataValidation type="list" allowBlank="1" showInputMessage="1" showErrorMessage="1" sqref="D11:F11 B11:B104">
      <formula1>$B$6:$B$10</formula1>
    </dataValidation>
    <dataValidation type="list" allowBlank="1" showInputMessage="1" showErrorMessage="1" sqref="I11:I104">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C11">
      <formula1>#REF!</formula1>
    </dataValidation>
  </dataValidations>
  <hyperlinks>
    <hyperlink ref="K12" r:id="rId1"/>
    <hyperlink ref="K13" r:id="rId2"/>
    <hyperlink ref="K14" r:id="rId3"/>
    <hyperlink ref="K15" r:id="rId4"/>
    <hyperlink ref="K16" r:id="rId5"/>
    <hyperlink ref="K17" r:id="rId6"/>
    <hyperlink ref="K18" r:id="rId7"/>
    <hyperlink ref="K20" r:id="rId8"/>
    <hyperlink ref="K21" r:id="rId9"/>
    <hyperlink ref="K22" r:id="rId10"/>
    <hyperlink ref="K23" r:id="rId11"/>
    <hyperlink ref="K24" r:id="rId12"/>
    <hyperlink ref="K27" r:id="rId13"/>
    <hyperlink ref="K28" r:id="rId14"/>
    <hyperlink ref="K29" r:id="rId15"/>
    <hyperlink ref="K31" r:id="rId16"/>
    <hyperlink ref="K33" r:id="rId17"/>
    <hyperlink ref="K39" r:id="rId18"/>
    <hyperlink ref="K41" r:id="rId19"/>
    <hyperlink ref="K44" r:id="rId20"/>
    <hyperlink ref="K46" r:id="rId21"/>
    <hyperlink ref="K47" r:id="rId22"/>
    <hyperlink ref="K48" r:id="rId23" display="http://www.minfin.donland.ru/docs/s/73"/>
    <hyperlink ref="K50" r:id="rId24"/>
    <hyperlink ref="K51" r:id="rId25"/>
    <hyperlink ref="K54" r:id="rId26"/>
    <hyperlink ref="K55" r:id="rId27" display="http://www.minfinchr.ru/"/>
    <hyperlink ref="K59" r:id="rId28"/>
    <hyperlink ref="K60" r:id="rId29"/>
    <hyperlink ref="K61" r:id="rId30"/>
    <hyperlink ref="K66" r:id="rId31"/>
    <hyperlink ref="K68" r:id="rId32"/>
    <hyperlink ref="K69" r:id="rId33"/>
    <hyperlink ref="K70" r:id="rId34"/>
    <hyperlink ref="K73" r:id="rId35"/>
    <hyperlink ref="K75" r:id="rId36"/>
    <hyperlink ref="K77" r:id="rId37"/>
    <hyperlink ref="K78" r:id="rId38"/>
    <hyperlink ref="K81" r:id="rId39"/>
    <hyperlink ref="K82" r:id="rId40"/>
    <hyperlink ref="K85" r:id="rId41"/>
    <hyperlink ref="K88" r:id="rId42"/>
    <hyperlink ref="K89" r:id="rId43"/>
    <hyperlink ref="K91" r:id="rId44"/>
    <hyperlink ref="K94" r:id="rId45" location="/plan/plan/indicators"/>
    <hyperlink ref="K95" r:id="rId46"/>
    <hyperlink ref="K97" r:id="rId47"/>
    <hyperlink ref="K98" r:id="rId48"/>
    <hyperlink ref="K100" r:id="rId49"/>
    <hyperlink ref="K101" r:id="rId50"/>
    <hyperlink ref="K103" r:id="rId51"/>
    <hyperlink ref="K104" r:id="rId52"/>
    <hyperlink ref="K71" r:id="rId53" display="http://ufo.ulntc.ru/index.php"/>
    <hyperlink ref="K25" r:id="rId54"/>
    <hyperlink ref="K36" r:id="rId55"/>
    <hyperlink ref="K43" r:id="rId56"/>
    <hyperlink ref="K80" r:id="rId57"/>
    <hyperlink ref="K83" r:id="rId58"/>
    <hyperlink ref="K84" r:id="rId59"/>
    <hyperlink ref="K87" r:id="rId60"/>
    <hyperlink ref="K90" r:id="rId61"/>
    <hyperlink ref="K38" r:id="rId62"/>
    <hyperlink ref="K56" r:id="rId63"/>
    <hyperlink ref="K26" r:id="rId64"/>
    <hyperlink ref="K53" r:id="rId65"/>
    <hyperlink ref="K86" r:id="rId66"/>
    <hyperlink ref="K45" r:id="rId67"/>
    <hyperlink ref="K93" r:id="rId68" display="http://anketa.ykt.ru/"/>
    <hyperlink ref="K58" r:id="rId69" display="https://minfin.bashkortostan.ru/presscenter/news/261952/; "/>
    <hyperlink ref="K64" r:id="rId70"/>
  </hyperlinks>
  <pageMargins left="0.51181102362204722" right="0.51181102362204722" top="0.55118110236220474" bottom="0.55118110236220474" header="0.31496062992125984" footer="0.31496062992125984"/>
  <pageSetup paperSize="9" scale="62" fitToHeight="3" orientation="landscape" r:id="rId71"/>
  <headerFooter>
    <oddFooter>&amp;C&amp;"Times New Roman,обычный"&amp;8&amp;P</oddFooter>
  </headerFooter>
  <legacyDrawing r:id="rId7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17"/>
  <sheetViews>
    <sheetView zoomScaleNormal="100" workbookViewId="0">
      <pane ySplit="11" topLeftCell="A57" activePane="bottomLeft" state="frozen"/>
      <selection pane="bottomLeft" activeCell="B70" sqref="B70"/>
    </sheetView>
  </sheetViews>
  <sheetFormatPr defaultRowHeight="15" x14ac:dyDescent="0.25"/>
  <cols>
    <col min="1" max="1" width="33.42578125" style="3" customWidth="1"/>
    <col min="2" max="2" width="53.5703125" style="3" customWidth="1"/>
    <col min="3" max="3" width="33.28515625" style="3" customWidth="1"/>
    <col min="4" max="4" width="14.85546875" style="3" customWidth="1"/>
    <col min="5" max="5" width="6.7109375" style="3" customWidth="1"/>
    <col min="6" max="6" width="10.7109375" style="3" customWidth="1"/>
    <col min="7" max="7" width="6.7109375" style="6" customWidth="1"/>
    <col min="8" max="8" width="35.42578125" customWidth="1"/>
  </cols>
  <sheetData>
    <row r="1" spans="1:8" s="1" customFormat="1" ht="29.25" customHeight="1" x14ac:dyDescent="0.2">
      <c r="A1" s="137" t="s">
        <v>375</v>
      </c>
      <c r="B1" s="137"/>
      <c r="C1" s="137"/>
      <c r="D1" s="137"/>
      <c r="E1" s="137"/>
      <c r="F1" s="137"/>
      <c r="G1" s="137"/>
      <c r="H1" s="138"/>
    </row>
    <row r="2" spans="1:8" s="1" customFormat="1" ht="15.95" customHeight="1" x14ac:dyDescent="0.2">
      <c r="A2" s="125" t="s">
        <v>532</v>
      </c>
      <c r="B2" s="125"/>
      <c r="C2" s="125"/>
      <c r="D2" s="125"/>
      <c r="E2" s="125"/>
      <c r="F2" s="125"/>
      <c r="G2" s="125"/>
      <c r="H2" s="125"/>
    </row>
    <row r="3" spans="1:8" s="1" customFormat="1" ht="27" customHeight="1" x14ac:dyDescent="0.2">
      <c r="A3" s="145" t="s">
        <v>114</v>
      </c>
      <c r="B3" s="145"/>
      <c r="C3" s="145"/>
      <c r="D3" s="145"/>
      <c r="E3" s="145"/>
      <c r="F3" s="145"/>
      <c r="G3" s="145"/>
      <c r="H3" s="145"/>
    </row>
    <row r="4" spans="1:8" s="1" customFormat="1" ht="26.25" customHeight="1" x14ac:dyDescent="0.2">
      <c r="A4" s="145" t="s">
        <v>115</v>
      </c>
      <c r="B4" s="145"/>
      <c r="C4" s="145"/>
      <c r="D4" s="145"/>
      <c r="E4" s="145"/>
      <c r="F4" s="145"/>
      <c r="G4" s="145"/>
      <c r="H4" s="145"/>
    </row>
    <row r="5" spans="1:8" ht="51" customHeight="1" x14ac:dyDescent="0.25">
      <c r="A5" s="127" t="s">
        <v>105</v>
      </c>
      <c r="B5" s="54" t="s">
        <v>376</v>
      </c>
      <c r="C5" s="146" t="s">
        <v>177</v>
      </c>
      <c r="D5" s="127" t="s">
        <v>132</v>
      </c>
      <c r="E5" s="130" t="s">
        <v>386</v>
      </c>
      <c r="F5" s="131"/>
      <c r="G5" s="139"/>
      <c r="H5" s="146" t="s">
        <v>95</v>
      </c>
    </row>
    <row r="6" spans="1:8" ht="14.1" customHeight="1" x14ac:dyDescent="0.25">
      <c r="A6" s="128"/>
      <c r="B6" s="55" t="s">
        <v>116</v>
      </c>
      <c r="C6" s="128"/>
      <c r="D6" s="128"/>
      <c r="E6" s="127" t="s">
        <v>109</v>
      </c>
      <c r="F6" s="127" t="s">
        <v>107</v>
      </c>
      <c r="G6" s="142" t="s">
        <v>108</v>
      </c>
      <c r="H6" s="128"/>
    </row>
    <row r="7" spans="1:8" ht="14.1" customHeight="1" x14ac:dyDescent="0.25">
      <c r="A7" s="128"/>
      <c r="B7" s="55" t="s">
        <v>117</v>
      </c>
      <c r="C7" s="128"/>
      <c r="D7" s="128"/>
      <c r="E7" s="128"/>
      <c r="F7" s="128"/>
      <c r="G7" s="143"/>
      <c r="H7" s="128"/>
    </row>
    <row r="8" spans="1:8" ht="14.1" customHeight="1" x14ac:dyDescent="0.25">
      <c r="A8" s="128"/>
      <c r="B8" s="55" t="s">
        <v>186</v>
      </c>
      <c r="C8" s="128"/>
      <c r="D8" s="128"/>
      <c r="E8" s="128"/>
      <c r="F8" s="128"/>
      <c r="G8" s="143"/>
      <c r="H8" s="128"/>
    </row>
    <row r="9" spans="1:8" ht="14.1" customHeight="1" x14ac:dyDescent="0.25">
      <c r="A9" s="128"/>
      <c r="B9" s="55" t="s">
        <v>187</v>
      </c>
      <c r="C9" s="128"/>
      <c r="D9" s="128"/>
      <c r="E9" s="128"/>
      <c r="F9" s="128"/>
      <c r="G9" s="143"/>
      <c r="H9" s="128"/>
    </row>
    <row r="10" spans="1:8" s="5" customFormat="1" ht="14.1" customHeight="1" x14ac:dyDescent="0.25">
      <c r="A10" s="129"/>
      <c r="B10" s="55" t="s">
        <v>131</v>
      </c>
      <c r="C10" s="129"/>
      <c r="D10" s="129"/>
      <c r="E10" s="129"/>
      <c r="F10" s="129"/>
      <c r="G10" s="144"/>
      <c r="H10" s="129"/>
    </row>
    <row r="11" spans="1:8" s="13" customFormat="1" ht="15.95" customHeight="1" x14ac:dyDescent="0.25">
      <c r="A11" s="40" t="s">
        <v>0</v>
      </c>
      <c r="B11" s="40"/>
      <c r="C11" s="40"/>
      <c r="D11" s="40"/>
      <c r="E11" s="40"/>
      <c r="F11" s="40"/>
      <c r="G11" s="10"/>
      <c r="H11" s="42"/>
    </row>
    <row r="12" spans="1:8" s="8" customFormat="1" ht="15.95" customHeight="1" x14ac:dyDescent="0.25">
      <c r="A12" s="41" t="s">
        <v>1</v>
      </c>
      <c r="B12" s="48" t="s">
        <v>187</v>
      </c>
      <c r="C12" s="48" t="s">
        <v>751</v>
      </c>
      <c r="D12" s="44"/>
      <c r="E12" s="44">
        <f t="shared" ref="E12:E29" si="0">IF(B12="Предоставленной возможностью воспользовались не менее 30 человек",2,IF(B12="Предоставленной возможностью воспользовались не менее 10 человек",1,0))</f>
        <v>0</v>
      </c>
      <c r="F12" s="44"/>
      <c r="G12" s="11">
        <f>E12*(1-F12)</f>
        <v>0</v>
      </c>
      <c r="H12" s="87" t="s">
        <v>750</v>
      </c>
    </row>
    <row r="13" spans="1:8" ht="15.95" customHeight="1" x14ac:dyDescent="0.25">
      <c r="A13" s="41" t="s">
        <v>2</v>
      </c>
      <c r="B13" s="48" t="s">
        <v>131</v>
      </c>
      <c r="C13" s="48"/>
      <c r="D13" s="44"/>
      <c r="E13" s="44">
        <f t="shared" si="0"/>
        <v>0</v>
      </c>
      <c r="F13" s="44"/>
      <c r="G13" s="11">
        <f t="shared" ref="G13:G76" si="1">E13*(1-F13)</f>
        <v>0</v>
      </c>
      <c r="H13" s="38" t="s">
        <v>444</v>
      </c>
    </row>
    <row r="14" spans="1:8" ht="15.95" customHeight="1" x14ac:dyDescent="0.25">
      <c r="A14" s="41" t="s">
        <v>3</v>
      </c>
      <c r="B14" s="48" t="s">
        <v>187</v>
      </c>
      <c r="C14" s="48" t="s">
        <v>752</v>
      </c>
      <c r="D14" s="44"/>
      <c r="E14" s="44">
        <f t="shared" si="0"/>
        <v>0</v>
      </c>
      <c r="F14" s="44"/>
      <c r="G14" s="11">
        <f t="shared" si="1"/>
        <v>0</v>
      </c>
      <c r="H14" s="38" t="s">
        <v>445</v>
      </c>
    </row>
    <row r="15" spans="1:8" s="8" customFormat="1" ht="15.95" customHeight="1" x14ac:dyDescent="0.25">
      <c r="A15" s="41" t="s">
        <v>4</v>
      </c>
      <c r="B15" s="48" t="s">
        <v>131</v>
      </c>
      <c r="C15" s="48"/>
      <c r="D15" s="44"/>
      <c r="E15" s="44">
        <f t="shared" si="0"/>
        <v>0</v>
      </c>
      <c r="F15" s="44"/>
      <c r="G15" s="11">
        <f t="shared" si="1"/>
        <v>0</v>
      </c>
      <c r="H15" s="38" t="s">
        <v>446</v>
      </c>
    </row>
    <row r="16" spans="1:8" s="9" customFormat="1" ht="15.95" customHeight="1" x14ac:dyDescent="0.25">
      <c r="A16" s="41" t="s">
        <v>5</v>
      </c>
      <c r="B16" s="48" t="s">
        <v>131</v>
      </c>
      <c r="C16" s="48"/>
      <c r="D16" s="44"/>
      <c r="E16" s="44">
        <f t="shared" si="0"/>
        <v>0</v>
      </c>
      <c r="F16" s="44"/>
      <c r="G16" s="11">
        <f t="shared" si="1"/>
        <v>0</v>
      </c>
      <c r="H16" s="38" t="s">
        <v>158</v>
      </c>
    </row>
    <row r="17" spans="1:8" ht="15.95" customHeight="1" x14ac:dyDescent="0.25">
      <c r="A17" s="41" t="s">
        <v>6</v>
      </c>
      <c r="B17" s="48" t="s">
        <v>131</v>
      </c>
      <c r="C17" s="48"/>
      <c r="D17" s="44"/>
      <c r="E17" s="44">
        <f t="shared" si="0"/>
        <v>0</v>
      </c>
      <c r="F17" s="44"/>
      <c r="G17" s="11">
        <f t="shared" si="1"/>
        <v>0</v>
      </c>
      <c r="H17" s="38" t="s">
        <v>159</v>
      </c>
    </row>
    <row r="18" spans="1:8" s="8" customFormat="1" ht="15.95" customHeight="1" x14ac:dyDescent="0.25">
      <c r="A18" s="41" t="s">
        <v>7</v>
      </c>
      <c r="B18" s="48" t="s">
        <v>131</v>
      </c>
      <c r="C18" s="48"/>
      <c r="D18" s="44"/>
      <c r="E18" s="44">
        <f t="shared" si="0"/>
        <v>0</v>
      </c>
      <c r="F18" s="44"/>
      <c r="G18" s="11">
        <f t="shared" si="1"/>
        <v>0</v>
      </c>
      <c r="H18" s="38" t="s">
        <v>447</v>
      </c>
    </row>
    <row r="19" spans="1:8" s="9" customFormat="1" ht="15.95" customHeight="1" x14ac:dyDescent="0.25">
      <c r="A19" s="41" t="s">
        <v>8</v>
      </c>
      <c r="B19" s="48" t="s">
        <v>187</v>
      </c>
      <c r="C19" s="49" t="s">
        <v>753</v>
      </c>
      <c r="D19" s="44"/>
      <c r="E19" s="44">
        <f t="shared" si="0"/>
        <v>0</v>
      </c>
      <c r="F19" s="44"/>
      <c r="G19" s="11">
        <f t="shared" si="1"/>
        <v>0</v>
      </c>
      <c r="H19" s="38" t="s">
        <v>448</v>
      </c>
    </row>
    <row r="20" spans="1:8" s="9" customFormat="1" ht="15.95" customHeight="1" x14ac:dyDescent="0.25">
      <c r="A20" s="41" t="s">
        <v>9</v>
      </c>
      <c r="B20" s="48" t="s">
        <v>187</v>
      </c>
      <c r="C20" s="49" t="s">
        <v>755</v>
      </c>
      <c r="D20" s="44"/>
      <c r="E20" s="44">
        <f t="shared" si="0"/>
        <v>0</v>
      </c>
      <c r="F20" s="44"/>
      <c r="G20" s="11">
        <f t="shared" si="1"/>
        <v>0</v>
      </c>
      <c r="H20" s="38" t="s">
        <v>754</v>
      </c>
    </row>
    <row r="21" spans="1:8" ht="15.95" customHeight="1" x14ac:dyDescent="0.25">
      <c r="A21" s="41" t="s">
        <v>10</v>
      </c>
      <c r="B21" s="48" t="s">
        <v>187</v>
      </c>
      <c r="C21" s="48" t="s">
        <v>495</v>
      </c>
      <c r="D21" s="44"/>
      <c r="E21" s="44">
        <f t="shared" si="0"/>
        <v>0</v>
      </c>
      <c r="F21" s="44"/>
      <c r="G21" s="11">
        <f t="shared" si="1"/>
        <v>0</v>
      </c>
      <c r="H21" s="38" t="s">
        <v>496</v>
      </c>
    </row>
    <row r="22" spans="1:8" s="8" customFormat="1" ht="15.95" customHeight="1" x14ac:dyDescent="0.25">
      <c r="A22" s="41" t="s">
        <v>11</v>
      </c>
      <c r="B22" s="48" t="s">
        <v>131</v>
      </c>
      <c r="C22" s="48"/>
      <c r="D22" s="44"/>
      <c r="E22" s="44">
        <f t="shared" si="0"/>
        <v>0</v>
      </c>
      <c r="F22" s="44"/>
      <c r="G22" s="11">
        <f t="shared" si="1"/>
        <v>0</v>
      </c>
      <c r="H22" s="38" t="s">
        <v>146</v>
      </c>
    </row>
    <row r="23" spans="1:8" s="8" customFormat="1" ht="15.95" customHeight="1" x14ac:dyDescent="0.25">
      <c r="A23" s="41" t="s">
        <v>12</v>
      </c>
      <c r="B23" s="48" t="s">
        <v>131</v>
      </c>
      <c r="C23" s="48"/>
      <c r="D23" s="44"/>
      <c r="E23" s="44">
        <f t="shared" si="0"/>
        <v>0</v>
      </c>
      <c r="F23" s="44"/>
      <c r="G23" s="11">
        <f t="shared" si="1"/>
        <v>0</v>
      </c>
      <c r="H23" s="38" t="s">
        <v>171</v>
      </c>
    </row>
    <row r="24" spans="1:8" s="8" customFormat="1" ht="15.95" customHeight="1" x14ac:dyDescent="0.25">
      <c r="A24" s="41" t="s">
        <v>13</v>
      </c>
      <c r="B24" s="48" t="s">
        <v>131</v>
      </c>
      <c r="C24" s="48"/>
      <c r="D24" s="44"/>
      <c r="E24" s="44">
        <f t="shared" si="0"/>
        <v>0</v>
      </c>
      <c r="F24" s="44"/>
      <c r="G24" s="11">
        <f t="shared" si="1"/>
        <v>0</v>
      </c>
      <c r="H24" s="38" t="s">
        <v>160</v>
      </c>
    </row>
    <row r="25" spans="1:8" s="9" customFormat="1" ht="15.95" customHeight="1" x14ac:dyDescent="0.25">
      <c r="A25" s="41" t="s">
        <v>14</v>
      </c>
      <c r="B25" s="48" t="s">
        <v>187</v>
      </c>
      <c r="C25" s="48" t="s">
        <v>495</v>
      </c>
      <c r="D25" s="44"/>
      <c r="E25" s="44">
        <f t="shared" si="0"/>
        <v>0</v>
      </c>
      <c r="F25" s="44"/>
      <c r="G25" s="11">
        <f t="shared" si="1"/>
        <v>0</v>
      </c>
      <c r="H25" s="38" t="s">
        <v>756</v>
      </c>
    </row>
    <row r="26" spans="1:8" s="9" customFormat="1" ht="15.95" customHeight="1" x14ac:dyDescent="0.25">
      <c r="A26" s="41" t="s">
        <v>15</v>
      </c>
      <c r="B26" s="48" t="s">
        <v>187</v>
      </c>
      <c r="C26" s="48" t="s">
        <v>495</v>
      </c>
      <c r="D26" s="44"/>
      <c r="E26" s="44">
        <f t="shared" si="0"/>
        <v>0</v>
      </c>
      <c r="F26" s="44"/>
      <c r="G26" s="11">
        <f t="shared" si="1"/>
        <v>0</v>
      </c>
      <c r="H26" s="38" t="s">
        <v>449</v>
      </c>
    </row>
    <row r="27" spans="1:8" s="8" customFormat="1" ht="15.95" customHeight="1" x14ac:dyDescent="0.25">
      <c r="A27" s="41" t="s">
        <v>16</v>
      </c>
      <c r="B27" s="48" t="s">
        <v>186</v>
      </c>
      <c r="C27" s="49" t="s">
        <v>758</v>
      </c>
      <c r="D27" s="44"/>
      <c r="E27" s="44">
        <f t="shared" si="0"/>
        <v>0</v>
      </c>
      <c r="F27" s="44"/>
      <c r="G27" s="11">
        <f t="shared" si="1"/>
        <v>0</v>
      </c>
      <c r="H27" s="38" t="s">
        <v>759</v>
      </c>
    </row>
    <row r="28" spans="1:8" ht="15.95" customHeight="1" x14ac:dyDescent="0.25">
      <c r="A28" s="41" t="s">
        <v>17</v>
      </c>
      <c r="B28" s="48" t="s">
        <v>131</v>
      </c>
      <c r="C28" s="48"/>
      <c r="D28" s="44"/>
      <c r="E28" s="44">
        <f t="shared" si="0"/>
        <v>0</v>
      </c>
      <c r="F28" s="44"/>
      <c r="G28" s="11">
        <f t="shared" si="1"/>
        <v>0</v>
      </c>
      <c r="H28" s="38" t="s">
        <v>411</v>
      </c>
    </row>
    <row r="29" spans="1:8" ht="15.95" customHeight="1" x14ac:dyDescent="0.25">
      <c r="A29" s="41" t="s">
        <v>18</v>
      </c>
      <c r="B29" s="48" t="s">
        <v>117</v>
      </c>
      <c r="C29" s="48" t="s">
        <v>497</v>
      </c>
      <c r="D29" s="44"/>
      <c r="E29" s="44">
        <f t="shared" si="0"/>
        <v>1</v>
      </c>
      <c r="F29" s="44"/>
      <c r="G29" s="11">
        <f t="shared" si="1"/>
        <v>1</v>
      </c>
      <c r="H29" s="38" t="s">
        <v>450</v>
      </c>
    </row>
    <row r="30" spans="1:8" s="13" customFormat="1" ht="15.95" customHeight="1" x14ac:dyDescent="0.25">
      <c r="A30" s="40" t="s">
        <v>19</v>
      </c>
      <c r="B30" s="45"/>
      <c r="C30" s="45"/>
      <c r="D30" s="45"/>
      <c r="E30" s="46"/>
      <c r="F30" s="46"/>
      <c r="G30" s="12"/>
      <c r="H30" s="43"/>
    </row>
    <row r="31" spans="1:8" s="8" customFormat="1" ht="15.95" customHeight="1" x14ac:dyDescent="0.25">
      <c r="A31" s="41" t="s">
        <v>20</v>
      </c>
      <c r="B31" s="48" t="s">
        <v>131</v>
      </c>
      <c r="C31" s="48"/>
      <c r="D31" s="44"/>
      <c r="E31" s="44">
        <f t="shared" ref="E31:E41" si="2">IF(B31="Предоставленной возможностью воспользовались не менее 30 человек",2,IF(B31="Предоставленной возможностью воспользовались не менее 10 человек",1,0))</f>
        <v>0</v>
      </c>
      <c r="F31" s="44"/>
      <c r="G31" s="11">
        <f t="shared" si="1"/>
        <v>0</v>
      </c>
      <c r="H31" s="38" t="s">
        <v>451</v>
      </c>
    </row>
    <row r="32" spans="1:8" ht="15.95" customHeight="1" x14ac:dyDescent="0.25">
      <c r="A32" s="41" t="s">
        <v>21</v>
      </c>
      <c r="B32" s="48" t="s">
        <v>117</v>
      </c>
      <c r="C32" s="48" t="s">
        <v>811</v>
      </c>
      <c r="D32" s="44"/>
      <c r="E32" s="44">
        <f t="shared" si="2"/>
        <v>1</v>
      </c>
      <c r="F32" s="44"/>
      <c r="G32" s="11">
        <f t="shared" si="1"/>
        <v>1</v>
      </c>
      <c r="H32" s="38" t="s">
        <v>452</v>
      </c>
    </row>
    <row r="33" spans="1:8" ht="15.95" customHeight="1" x14ac:dyDescent="0.25">
      <c r="A33" s="41" t="s">
        <v>22</v>
      </c>
      <c r="B33" s="48" t="s">
        <v>131</v>
      </c>
      <c r="C33" s="48"/>
      <c r="D33" s="44"/>
      <c r="E33" s="44">
        <f t="shared" si="2"/>
        <v>0</v>
      </c>
      <c r="F33" s="44"/>
      <c r="G33" s="11">
        <f t="shared" si="1"/>
        <v>0</v>
      </c>
      <c r="H33" s="38" t="s">
        <v>453</v>
      </c>
    </row>
    <row r="34" spans="1:8" ht="15.95" customHeight="1" x14ac:dyDescent="0.25">
      <c r="A34" s="41" t="s">
        <v>23</v>
      </c>
      <c r="B34" s="48" t="s">
        <v>187</v>
      </c>
      <c r="C34" s="48" t="s">
        <v>497</v>
      </c>
      <c r="D34" s="44"/>
      <c r="E34" s="44">
        <f t="shared" si="2"/>
        <v>0</v>
      </c>
      <c r="F34" s="44"/>
      <c r="G34" s="11">
        <f t="shared" si="1"/>
        <v>0</v>
      </c>
      <c r="H34" s="90" t="s">
        <v>454</v>
      </c>
    </row>
    <row r="35" spans="1:8" ht="15.95" customHeight="1" x14ac:dyDescent="0.25">
      <c r="A35" s="41" t="s">
        <v>24</v>
      </c>
      <c r="B35" s="48" t="s">
        <v>187</v>
      </c>
      <c r="C35" s="48" t="s">
        <v>495</v>
      </c>
      <c r="D35" s="44"/>
      <c r="E35" s="44">
        <f t="shared" si="2"/>
        <v>0</v>
      </c>
      <c r="F35" s="44"/>
      <c r="G35" s="11">
        <f t="shared" si="1"/>
        <v>0</v>
      </c>
      <c r="H35" s="38" t="s">
        <v>455</v>
      </c>
    </row>
    <row r="36" spans="1:8" s="8" customFormat="1" ht="15.95" customHeight="1" x14ac:dyDescent="0.25">
      <c r="A36" s="41" t="s">
        <v>25</v>
      </c>
      <c r="B36" s="48" t="s">
        <v>131</v>
      </c>
      <c r="C36" s="48"/>
      <c r="D36" s="44"/>
      <c r="E36" s="44">
        <f t="shared" si="2"/>
        <v>0</v>
      </c>
      <c r="F36" s="44"/>
      <c r="G36" s="11">
        <f t="shared" si="1"/>
        <v>0</v>
      </c>
      <c r="H36" s="38" t="s">
        <v>414</v>
      </c>
    </row>
    <row r="37" spans="1:8" ht="15.95" customHeight="1" x14ac:dyDescent="0.25">
      <c r="A37" s="41" t="s">
        <v>26</v>
      </c>
      <c r="B37" s="48" t="s">
        <v>186</v>
      </c>
      <c r="C37" s="48" t="s">
        <v>497</v>
      </c>
      <c r="D37" s="44"/>
      <c r="E37" s="44">
        <f t="shared" si="2"/>
        <v>0</v>
      </c>
      <c r="F37" s="44"/>
      <c r="G37" s="11">
        <f t="shared" si="1"/>
        <v>0</v>
      </c>
      <c r="H37" s="38" t="s">
        <v>760</v>
      </c>
    </row>
    <row r="38" spans="1:8" ht="15.95" customHeight="1" x14ac:dyDescent="0.25">
      <c r="A38" s="41" t="s">
        <v>27</v>
      </c>
      <c r="B38" s="48" t="s">
        <v>131</v>
      </c>
      <c r="C38" s="48"/>
      <c r="D38" s="44"/>
      <c r="E38" s="44">
        <f t="shared" si="2"/>
        <v>0</v>
      </c>
      <c r="F38" s="44"/>
      <c r="G38" s="11">
        <f t="shared" si="1"/>
        <v>0</v>
      </c>
      <c r="H38" s="38" t="s">
        <v>761</v>
      </c>
    </row>
    <row r="39" spans="1:8" ht="15.95" customHeight="1" x14ac:dyDescent="0.25">
      <c r="A39" s="41" t="s">
        <v>28</v>
      </c>
      <c r="B39" s="48" t="s">
        <v>131</v>
      </c>
      <c r="C39" s="48"/>
      <c r="D39" s="44"/>
      <c r="E39" s="44">
        <f t="shared" si="2"/>
        <v>0</v>
      </c>
      <c r="F39" s="44"/>
      <c r="G39" s="11">
        <f t="shared" si="1"/>
        <v>0</v>
      </c>
      <c r="H39" s="38" t="s">
        <v>456</v>
      </c>
    </row>
    <row r="40" spans="1:8" ht="15.95" customHeight="1" x14ac:dyDescent="0.25">
      <c r="A40" s="41" t="s">
        <v>29</v>
      </c>
      <c r="B40" s="48" t="s">
        <v>116</v>
      </c>
      <c r="C40" s="48" t="s">
        <v>780</v>
      </c>
      <c r="D40" s="44"/>
      <c r="E40" s="44">
        <f t="shared" si="2"/>
        <v>2</v>
      </c>
      <c r="F40" s="44"/>
      <c r="G40" s="11">
        <f t="shared" si="1"/>
        <v>2</v>
      </c>
      <c r="H40" s="38" t="s">
        <v>779</v>
      </c>
    </row>
    <row r="41" spans="1:8" ht="15.95" customHeight="1" x14ac:dyDescent="0.25">
      <c r="A41" s="41" t="s">
        <v>30</v>
      </c>
      <c r="B41" s="48" t="s">
        <v>131</v>
      </c>
      <c r="C41" s="48"/>
      <c r="D41" s="44"/>
      <c r="E41" s="44">
        <f t="shared" si="2"/>
        <v>0</v>
      </c>
      <c r="F41" s="44"/>
      <c r="G41" s="11">
        <f t="shared" si="1"/>
        <v>0</v>
      </c>
      <c r="H41" s="38" t="s">
        <v>457</v>
      </c>
    </row>
    <row r="42" spans="1:8" s="13" customFormat="1" ht="15.95" customHeight="1" x14ac:dyDescent="0.25">
      <c r="A42" s="40" t="s">
        <v>31</v>
      </c>
      <c r="B42" s="45"/>
      <c r="C42" s="45"/>
      <c r="D42" s="45"/>
      <c r="E42" s="46"/>
      <c r="F42" s="46"/>
      <c r="G42" s="12"/>
      <c r="H42" s="43"/>
    </row>
    <row r="43" spans="1:8" s="9" customFormat="1" ht="15.95" customHeight="1" x14ac:dyDescent="0.25">
      <c r="A43" s="41" t="s">
        <v>32</v>
      </c>
      <c r="B43" s="48" t="s">
        <v>131</v>
      </c>
      <c r="C43" s="48"/>
      <c r="D43" s="44"/>
      <c r="E43" s="44">
        <f t="shared" ref="E43:E48" si="3">IF(B43="Предоставленной возможностью воспользовались не менее 30 человек",2,IF(B43="Предоставленной возможностью воспользовались не менее 10 человек",1,0))</f>
        <v>0</v>
      </c>
      <c r="F43" s="44"/>
      <c r="G43" s="11">
        <f t="shared" si="1"/>
        <v>0</v>
      </c>
      <c r="H43" s="38" t="s">
        <v>458</v>
      </c>
    </row>
    <row r="44" spans="1:8" s="9" customFormat="1" ht="15.95" customHeight="1" x14ac:dyDescent="0.25">
      <c r="A44" s="41" t="s">
        <v>33</v>
      </c>
      <c r="B44" s="48" t="s">
        <v>131</v>
      </c>
      <c r="C44" s="48"/>
      <c r="D44" s="44"/>
      <c r="E44" s="44">
        <f t="shared" si="3"/>
        <v>0</v>
      </c>
      <c r="F44" s="44"/>
      <c r="G44" s="11">
        <f t="shared" si="1"/>
        <v>0</v>
      </c>
      <c r="H44" s="38" t="s">
        <v>172</v>
      </c>
    </row>
    <row r="45" spans="1:8" ht="15.95" customHeight="1" x14ac:dyDescent="0.25">
      <c r="A45" s="41" t="s">
        <v>34</v>
      </c>
      <c r="B45" s="44" t="s">
        <v>116</v>
      </c>
      <c r="C45" s="48" t="s">
        <v>495</v>
      </c>
      <c r="D45" s="44"/>
      <c r="E45" s="44">
        <f t="shared" si="3"/>
        <v>2</v>
      </c>
      <c r="F45" s="44"/>
      <c r="G45" s="11">
        <f t="shared" si="1"/>
        <v>2</v>
      </c>
      <c r="H45" s="38" t="s">
        <v>459</v>
      </c>
    </row>
    <row r="46" spans="1:8" s="8" customFormat="1" ht="15.95" customHeight="1" x14ac:dyDescent="0.25">
      <c r="A46" s="41" t="s">
        <v>35</v>
      </c>
      <c r="B46" s="48" t="s">
        <v>187</v>
      </c>
      <c r="C46" s="48" t="s">
        <v>495</v>
      </c>
      <c r="D46" s="44"/>
      <c r="E46" s="44">
        <f t="shared" si="3"/>
        <v>0</v>
      </c>
      <c r="F46" s="44"/>
      <c r="G46" s="11">
        <f t="shared" si="1"/>
        <v>0</v>
      </c>
      <c r="H46" s="38" t="s">
        <v>460</v>
      </c>
    </row>
    <row r="47" spans="1:8" s="9" customFormat="1" ht="15.95" customHeight="1" x14ac:dyDescent="0.25">
      <c r="A47" s="41" t="s">
        <v>36</v>
      </c>
      <c r="B47" s="48" t="s">
        <v>187</v>
      </c>
      <c r="C47" s="48" t="s">
        <v>497</v>
      </c>
      <c r="D47" s="44"/>
      <c r="E47" s="44">
        <f t="shared" si="3"/>
        <v>0</v>
      </c>
      <c r="F47" s="44"/>
      <c r="G47" s="11">
        <f t="shared" si="1"/>
        <v>0</v>
      </c>
      <c r="H47" s="92" t="s">
        <v>461</v>
      </c>
    </row>
    <row r="48" spans="1:8" s="9" customFormat="1" ht="15.95" customHeight="1" x14ac:dyDescent="0.25">
      <c r="A48" s="41" t="s">
        <v>37</v>
      </c>
      <c r="B48" s="48" t="s">
        <v>131</v>
      </c>
      <c r="C48" s="48"/>
      <c r="D48" s="44"/>
      <c r="E48" s="44">
        <f t="shared" si="3"/>
        <v>0</v>
      </c>
      <c r="F48" s="44"/>
      <c r="G48" s="11">
        <f t="shared" si="1"/>
        <v>0</v>
      </c>
      <c r="H48" s="93" t="s">
        <v>762</v>
      </c>
    </row>
    <row r="49" spans="1:8" s="13" customFormat="1" ht="15.95" customHeight="1" x14ac:dyDescent="0.25">
      <c r="A49" s="40" t="s">
        <v>38</v>
      </c>
      <c r="B49" s="45"/>
      <c r="C49" s="45"/>
      <c r="D49" s="45"/>
      <c r="E49" s="46"/>
      <c r="F49" s="46"/>
      <c r="G49" s="12"/>
      <c r="H49" s="43"/>
    </row>
    <row r="50" spans="1:8" s="9" customFormat="1" ht="15.95" customHeight="1" x14ac:dyDescent="0.25">
      <c r="A50" s="41" t="s">
        <v>39</v>
      </c>
      <c r="B50" s="48" t="s">
        <v>131</v>
      </c>
      <c r="C50" s="48"/>
      <c r="D50" s="44"/>
      <c r="E50" s="44">
        <f t="shared" ref="E50:E56" si="4">IF(B50="Предоставленной возможностью воспользовались не менее 30 человек",2,IF(B50="Предоставленной возможностью воспользовались не менее 10 человек",1,0))</f>
        <v>0</v>
      </c>
      <c r="F50" s="44"/>
      <c r="G50" s="11">
        <f t="shared" si="1"/>
        <v>0</v>
      </c>
      <c r="H50" s="38" t="s">
        <v>763</v>
      </c>
    </row>
    <row r="51" spans="1:8" s="9" customFormat="1" ht="15.95" customHeight="1" x14ac:dyDescent="0.25">
      <c r="A51" s="41" t="s">
        <v>40</v>
      </c>
      <c r="B51" s="48" t="s">
        <v>186</v>
      </c>
      <c r="C51" s="48" t="s">
        <v>497</v>
      </c>
      <c r="D51" s="44"/>
      <c r="E51" s="44">
        <f t="shared" si="4"/>
        <v>0</v>
      </c>
      <c r="F51" s="44"/>
      <c r="G51" s="11">
        <f t="shared" si="1"/>
        <v>0</v>
      </c>
      <c r="H51" s="38" t="s">
        <v>462</v>
      </c>
    </row>
    <row r="52" spans="1:8" ht="15.95" customHeight="1" x14ac:dyDescent="0.25">
      <c r="A52" s="41" t="s">
        <v>41</v>
      </c>
      <c r="B52" s="48" t="s">
        <v>131</v>
      </c>
      <c r="C52" s="48"/>
      <c r="D52" s="44"/>
      <c r="E52" s="44">
        <f t="shared" si="4"/>
        <v>0</v>
      </c>
      <c r="F52" s="44"/>
      <c r="G52" s="11">
        <f t="shared" si="1"/>
        <v>0</v>
      </c>
      <c r="H52" s="38" t="s">
        <v>273</v>
      </c>
    </row>
    <row r="53" spans="1:8" ht="15.95" customHeight="1" x14ac:dyDescent="0.25">
      <c r="A53" s="41" t="s">
        <v>42</v>
      </c>
      <c r="B53" s="48" t="s">
        <v>131</v>
      </c>
      <c r="C53" s="48"/>
      <c r="D53" s="44"/>
      <c r="E53" s="44">
        <f t="shared" si="4"/>
        <v>0</v>
      </c>
      <c r="F53" s="44"/>
      <c r="G53" s="11">
        <f t="shared" si="1"/>
        <v>0</v>
      </c>
      <c r="H53" s="38" t="s">
        <v>764</v>
      </c>
    </row>
    <row r="54" spans="1:8" s="9" customFormat="1" ht="15.95" customHeight="1" x14ac:dyDescent="0.25">
      <c r="A54" s="41" t="s">
        <v>92</v>
      </c>
      <c r="B54" s="48" t="s">
        <v>131</v>
      </c>
      <c r="C54" s="48"/>
      <c r="D54" s="44"/>
      <c r="E54" s="44">
        <f t="shared" si="4"/>
        <v>0</v>
      </c>
      <c r="F54" s="44"/>
      <c r="G54" s="11">
        <f t="shared" si="1"/>
        <v>0</v>
      </c>
      <c r="H54" s="38" t="s">
        <v>463</v>
      </c>
    </row>
    <row r="55" spans="1:8" ht="15.95" customHeight="1" x14ac:dyDescent="0.25">
      <c r="A55" s="41" t="s">
        <v>43</v>
      </c>
      <c r="B55" s="48" t="s">
        <v>187</v>
      </c>
      <c r="C55" s="48" t="s">
        <v>495</v>
      </c>
      <c r="D55" s="44"/>
      <c r="E55" s="44">
        <f t="shared" si="4"/>
        <v>0</v>
      </c>
      <c r="F55" s="44"/>
      <c r="G55" s="11">
        <f t="shared" si="1"/>
        <v>0</v>
      </c>
      <c r="H55" s="90" t="s">
        <v>765</v>
      </c>
    </row>
    <row r="56" spans="1:8" ht="15.95" customHeight="1" x14ac:dyDescent="0.25">
      <c r="A56" s="41" t="s">
        <v>44</v>
      </c>
      <c r="B56" s="48" t="s">
        <v>116</v>
      </c>
      <c r="C56" s="48" t="s">
        <v>495</v>
      </c>
      <c r="D56" s="44"/>
      <c r="E56" s="44">
        <f t="shared" si="4"/>
        <v>2</v>
      </c>
      <c r="F56" s="44"/>
      <c r="G56" s="11">
        <f t="shared" si="1"/>
        <v>2</v>
      </c>
      <c r="H56" s="106" t="s">
        <v>464</v>
      </c>
    </row>
    <row r="57" spans="1:8" s="13" customFormat="1" ht="15.95" customHeight="1" x14ac:dyDescent="0.25">
      <c r="A57" s="40" t="s">
        <v>45</v>
      </c>
      <c r="B57" s="45"/>
      <c r="C57" s="45"/>
      <c r="D57" s="45"/>
      <c r="E57" s="46"/>
      <c r="F57" s="46"/>
      <c r="G57" s="12"/>
      <c r="H57" s="43"/>
    </row>
    <row r="58" spans="1:8" s="9" customFormat="1" ht="15.95" customHeight="1" x14ac:dyDescent="0.25">
      <c r="A58" s="41" t="s">
        <v>46</v>
      </c>
      <c r="B58" s="48" t="s">
        <v>187</v>
      </c>
      <c r="C58" s="48" t="s">
        <v>495</v>
      </c>
      <c r="D58" s="44"/>
      <c r="E58" s="44">
        <f t="shared" ref="E58:E71" si="5">IF(B58="Предоставленной возможностью воспользовались не менее 30 человек",2,IF(B58="Предоставленной возможностью воспользовались не менее 10 человек",1,0))</f>
        <v>0</v>
      </c>
      <c r="F58" s="44"/>
      <c r="G58" s="11">
        <f t="shared" si="1"/>
        <v>0</v>
      </c>
      <c r="H58" s="38" t="s">
        <v>766</v>
      </c>
    </row>
    <row r="59" spans="1:8" s="9" customFormat="1" ht="15.95" customHeight="1" x14ac:dyDescent="0.25">
      <c r="A59" s="41" t="s">
        <v>47</v>
      </c>
      <c r="B59" s="48" t="s">
        <v>131</v>
      </c>
      <c r="C59" s="48"/>
      <c r="D59" s="44"/>
      <c r="E59" s="44">
        <f t="shared" si="5"/>
        <v>0</v>
      </c>
      <c r="F59" s="44"/>
      <c r="G59" s="11">
        <f t="shared" si="1"/>
        <v>0</v>
      </c>
      <c r="H59" s="38" t="s">
        <v>174</v>
      </c>
    </row>
    <row r="60" spans="1:8" s="9" customFormat="1" ht="15.95" customHeight="1" x14ac:dyDescent="0.25">
      <c r="A60" s="41" t="s">
        <v>48</v>
      </c>
      <c r="B60" s="48" t="s">
        <v>131</v>
      </c>
      <c r="C60" s="48"/>
      <c r="D60" s="44"/>
      <c r="E60" s="44">
        <f t="shared" si="5"/>
        <v>0</v>
      </c>
      <c r="F60" s="44"/>
      <c r="G60" s="11">
        <f t="shared" si="1"/>
        <v>0</v>
      </c>
      <c r="H60" s="38" t="s">
        <v>465</v>
      </c>
    </row>
    <row r="61" spans="1:8" s="9" customFormat="1" ht="15.95" customHeight="1" x14ac:dyDescent="0.25">
      <c r="A61" s="41" t="s">
        <v>49</v>
      </c>
      <c r="B61" s="48" t="s">
        <v>131</v>
      </c>
      <c r="C61" s="48"/>
      <c r="D61" s="44"/>
      <c r="E61" s="44">
        <f t="shared" si="5"/>
        <v>0</v>
      </c>
      <c r="F61" s="44"/>
      <c r="G61" s="11">
        <f t="shared" si="1"/>
        <v>0</v>
      </c>
      <c r="H61" s="38" t="s">
        <v>466</v>
      </c>
    </row>
    <row r="62" spans="1:8" ht="15.95" customHeight="1" x14ac:dyDescent="0.25">
      <c r="A62" s="41" t="s">
        <v>50</v>
      </c>
      <c r="B62" s="48" t="s">
        <v>131</v>
      </c>
      <c r="C62" s="48"/>
      <c r="D62" s="44"/>
      <c r="E62" s="44">
        <f t="shared" si="5"/>
        <v>0</v>
      </c>
      <c r="F62" s="44"/>
      <c r="G62" s="11">
        <f t="shared" si="1"/>
        <v>0</v>
      </c>
      <c r="H62" s="38" t="s">
        <v>467</v>
      </c>
    </row>
    <row r="63" spans="1:8" s="9" customFormat="1" ht="15.95" customHeight="1" x14ac:dyDescent="0.25">
      <c r="A63" s="41" t="s">
        <v>51</v>
      </c>
      <c r="B63" s="48" t="s">
        <v>187</v>
      </c>
      <c r="C63" s="48" t="s">
        <v>495</v>
      </c>
      <c r="D63" s="44"/>
      <c r="E63" s="44">
        <f t="shared" si="5"/>
        <v>0</v>
      </c>
      <c r="F63" s="44"/>
      <c r="G63" s="11">
        <f t="shared" si="1"/>
        <v>0</v>
      </c>
      <c r="H63" s="38" t="s">
        <v>468</v>
      </c>
    </row>
    <row r="64" spans="1:8" s="9" customFormat="1" ht="15.95" customHeight="1" x14ac:dyDescent="0.25">
      <c r="A64" s="41" t="s">
        <v>52</v>
      </c>
      <c r="B64" s="48" t="s">
        <v>186</v>
      </c>
      <c r="C64" s="48" t="s">
        <v>505</v>
      </c>
      <c r="D64" s="44"/>
      <c r="E64" s="44">
        <f t="shared" si="5"/>
        <v>0</v>
      </c>
      <c r="F64" s="44"/>
      <c r="G64" s="11">
        <f t="shared" si="1"/>
        <v>0</v>
      </c>
      <c r="H64" s="38" t="s">
        <v>469</v>
      </c>
    </row>
    <row r="65" spans="1:8" s="9" customFormat="1" ht="15.95" customHeight="1" x14ac:dyDescent="0.25">
      <c r="A65" s="41" t="s">
        <v>53</v>
      </c>
      <c r="B65" s="48" t="s">
        <v>131</v>
      </c>
      <c r="C65" s="48"/>
      <c r="D65" s="44"/>
      <c r="E65" s="44">
        <f t="shared" si="5"/>
        <v>0</v>
      </c>
      <c r="F65" s="44"/>
      <c r="G65" s="11">
        <f t="shared" si="1"/>
        <v>0</v>
      </c>
      <c r="H65" s="93" t="s">
        <v>470</v>
      </c>
    </row>
    <row r="66" spans="1:8" s="9" customFormat="1" ht="15.95" customHeight="1" x14ac:dyDescent="0.25">
      <c r="A66" s="41" t="s">
        <v>54</v>
      </c>
      <c r="B66" s="48" t="s">
        <v>116</v>
      </c>
      <c r="C66" s="48" t="s">
        <v>495</v>
      </c>
      <c r="D66" s="44"/>
      <c r="E66" s="44">
        <f t="shared" si="5"/>
        <v>2</v>
      </c>
      <c r="F66" s="44"/>
      <c r="G66" s="11">
        <f t="shared" si="1"/>
        <v>2</v>
      </c>
      <c r="H66" s="38" t="s">
        <v>506</v>
      </c>
    </row>
    <row r="67" spans="1:8" s="9" customFormat="1" ht="15.95" customHeight="1" x14ac:dyDescent="0.25">
      <c r="A67" s="41" t="s">
        <v>55</v>
      </c>
      <c r="B67" s="48" t="s">
        <v>116</v>
      </c>
      <c r="C67" s="48" t="s">
        <v>495</v>
      </c>
      <c r="D67" s="44"/>
      <c r="E67" s="44">
        <f t="shared" si="5"/>
        <v>2</v>
      </c>
      <c r="F67" s="44"/>
      <c r="G67" s="11">
        <f t="shared" si="1"/>
        <v>2</v>
      </c>
      <c r="H67" s="38" t="s">
        <v>471</v>
      </c>
    </row>
    <row r="68" spans="1:8" ht="15.95" customHeight="1" x14ac:dyDescent="0.25">
      <c r="A68" s="41" t="s">
        <v>56</v>
      </c>
      <c r="B68" s="48" t="s">
        <v>131</v>
      </c>
      <c r="C68" s="48"/>
      <c r="D68" s="44"/>
      <c r="E68" s="44">
        <f t="shared" si="5"/>
        <v>0</v>
      </c>
      <c r="F68" s="44"/>
      <c r="G68" s="11">
        <f t="shared" si="1"/>
        <v>0</v>
      </c>
      <c r="H68" s="38" t="s">
        <v>498</v>
      </c>
    </row>
    <row r="69" spans="1:8" s="9" customFormat="1" ht="15.95" customHeight="1" x14ac:dyDescent="0.25">
      <c r="A69" s="41" t="s">
        <v>57</v>
      </c>
      <c r="B69" s="48" t="s">
        <v>131</v>
      </c>
      <c r="C69" s="48"/>
      <c r="D69" s="44"/>
      <c r="E69" s="44">
        <f t="shared" si="5"/>
        <v>0</v>
      </c>
      <c r="F69" s="44"/>
      <c r="G69" s="11">
        <f t="shared" si="1"/>
        <v>0</v>
      </c>
      <c r="H69" s="38" t="s">
        <v>472</v>
      </c>
    </row>
    <row r="70" spans="1:8" s="9" customFormat="1" ht="15.95" customHeight="1" x14ac:dyDescent="0.25">
      <c r="A70" s="41" t="s">
        <v>58</v>
      </c>
      <c r="B70" s="48" t="s">
        <v>117</v>
      </c>
      <c r="C70" s="48" t="s">
        <v>495</v>
      </c>
      <c r="D70" s="44"/>
      <c r="E70" s="44">
        <f t="shared" si="5"/>
        <v>1</v>
      </c>
      <c r="F70" s="44"/>
      <c r="G70" s="11">
        <f t="shared" si="1"/>
        <v>1</v>
      </c>
      <c r="H70" s="38" t="s">
        <v>473</v>
      </c>
    </row>
    <row r="71" spans="1:8" ht="15.95" customHeight="1" x14ac:dyDescent="0.25">
      <c r="A71" s="41" t="s">
        <v>59</v>
      </c>
      <c r="B71" s="48" t="s">
        <v>186</v>
      </c>
      <c r="C71" s="48" t="s">
        <v>495</v>
      </c>
      <c r="D71" s="44"/>
      <c r="E71" s="44">
        <f t="shared" si="5"/>
        <v>0</v>
      </c>
      <c r="F71" s="44"/>
      <c r="G71" s="11">
        <f t="shared" si="1"/>
        <v>0</v>
      </c>
      <c r="H71" s="38" t="s">
        <v>474</v>
      </c>
    </row>
    <row r="72" spans="1:8" s="13" customFormat="1" ht="15.95" customHeight="1" x14ac:dyDescent="0.25">
      <c r="A72" s="40" t="s">
        <v>60</v>
      </c>
      <c r="B72" s="45"/>
      <c r="C72" s="45"/>
      <c r="D72" s="45"/>
      <c r="E72" s="46"/>
      <c r="F72" s="46"/>
      <c r="G72" s="12"/>
      <c r="H72" s="43"/>
    </row>
    <row r="73" spans="1:8" s="9" customFormat="1" ht="15.95" customHeight="1" x14ac:dyDescent="0.25">
      <c r="A73" s="41" t="s">
        <v>61</v>
      </c>
      <c r="B73" s="48" t="s">
        <v>131</v>
      </c>
      <c r="C73" s="48"/>
      <c r="D73" s="44"/>
      <c r="E73" s="44">
        <f t="shared" ref="E73:E78" si="6">IF(B73="Предоставленной возможностью воспользовались не менее 30 человек",2,IF(B73="Предоставленной возможностью воспользовались не менее 10 человек",1,0))</f>
        <v>0</v>
      </c>
      <c r="F73" s="44"/>
      <c r="G73" s="11">
        <f t="shared" si="1"/>
        <v>0</v>
      </c>
      <c r="H73" s="38" t="s">
        <v>164</v>
      </c>
    </row>
    <row r="74" spans="1:8" ht="15.95" customHeight="1" x14ac:dyDescent="0.25">
      <c r="A74" s="41" t="s">
        <v>62</v>
      </c>
      <c r="B74" s="48" t="s">
        <v>187</v>
      </c>
      <c r="C74" s="48" t="s">
        <v>497</v>
      </c>
      <c r="D74" s="44"/>
      <c r="E74" s="44">
        <f t="shared" si="6"/>
        <v>0</v>
      </c>
      <c r="F74" s="44"/>
      <c r="G74" s="11">
        <f t="shared" si="1"/>
        <v>0</v>
      </c>
      <c r="H74" s="90" t="s">
        <v>475</v>
      </c>
    </row>
    <row r="75" spans="1:8" ht="15.95" customHeight="1" x14ac:dyDescent="0.25">
      <c r="A75" s="41" t="s">
        <v>63</v>
      </c>
      <c r="B75" s="48" t="s">
        <v>131</v>
      </c>
      <c r="C75" s="48"/>
      <c r="D75" s="44"/>
      <c r="E75" s="44">
        <f t="shared" si="6"/>
        <v>0</v>
      </c>
      <c r="F75" s="44"/>
      <c r="G75" s="11">
        <f t="shared" si="1"/>
        <v>0</v>
      </c>
      <c r="H75" s="38" t="s">
        <v>428</v>
      </c>
    </row>
    <row r="76" spans="1:8" s="9" customFormat="1" ht="15.95" customHeight="1" x14ac:dyDescent="0.25">
      <c r="A76" s="41" t="s">
        <v>64</v>
      </c>
      <c r="B76" s="48" t="s">
        <v>131</v>
      </c>
      <c r="C76" s="48"/>
      <c r="D76" s="44"/>
      <c r="E76" s="44">
        <f t="shared" si="6"/>
        <v>0</v>
      </c>
      <c r="F76" s="44"/>
      <c r="G76" s="11">
        <f t="shared" si="1"/>
        <v>0</v>
      </c>
      <c r="H76" s="38" t="s">
        <v>180</v>
      </c>
    </row>
    <row r="77" spans="1:8" s="9" customFormat="1" ht="15.95" customHeight="1" x14ac:dyDescent="0.25">
      <c r="A77" s="41" t="s">
        <v>65</v>
      </c>
      <c r="B77" s="48" t="s">
        <v>131</v>
      </c>
      <c r="C77" s="48"/>
      <c r="D77" s="44"/>
      <c r="E77" s="44">
        <f t="shared" si="6"/>
        <v>0</v>
      </c>
      <c r="F77" s="44"/>
      <c r="G77" s="11">
        <f t="shared" ref="G77:G104" si="7">E77*(1-F77)</f>
        <v>0</v>
      </c>
      <c r="H77" s="38" t="s">
        <v>476</v>
      </c>
    </row>
    <row r="78" spans="1:8" s="9" customFormat="1" ht="15.95" customHeight="1" x14ac:dyDescent="0.25">
      <c r="A78" s="41" t="s">
        <v>66</v>
      </c>
      <c r="B78" s="48" t="s">
        <v>131</v>
      </c>
      <c r="C78" s="48"/>
      <c r="D78" s="44"/>
      <c r="E78" s="44">
        <f t="shared" si="6"/>
        <v>0</v>
      </c>
      <c r="F78" s="44"/>
      <c r="G78" s="11">
        <f t="shared" si="7"/>
        <v>0</v>
      </c>
      <c r="H78" s="38" t="s">
        <v>154</v>
      </c>
    </row>
    <row r="79" spans="1:8" s="13" customFormat="1" ht="15.95" customHeight="1" x14ac:dyDescent="0.25">
      <c r="A79" s="40" t="s">
        <v>67</v>
      </c>
      <c r="B79" s="45"/>
      <c r="C79" s="45"/>
      <c r="D79" s="45"/>
      <c r="E79" s="46"/>
      <c r="F79" s="46"/>
      <c r="G79" s="12"/>
      <c r="H79" s="43"/>
    </row>
    <row r="80" spans="1:8" s="9" customFormat="1" ht="15.95" customHeight="1" x14ac:dyDescent="0.25">
      <c r="A80" s="41" t="s">
        <v>68</v>
      </c>
      <c r="B80" s="48" t="s">
        <v>131</v>
      </c>
      <c r="C80" s="48"/>
      <c r="D80" s="44"/>
      <c r="E80" s="44">
        <f t="shared" ref="E80:E91" si="8">IF(B80="Предоставленной возможностью воспользовались не менее 30 человек",2,IF(B80="Предоставленной возможностью воспользовались не менее 10 человек",1,0))</f>
        <v>0</v>
      </c>
      <c r="F80" s="44"/>
      <c r="G80" s="11">
        <f t="shared" si="7"/>
        <v>0</v>
      </c>
      <c r="H80" s="38" t="s">
        <v>477</v>
      </c>
    </row>
    <row r="81" spans="1:8" s="9" customFormat="1" ht="15.95" customHeight="1" x14ac:dyDescent="0.25">
      <c r="A81" s="41" t="s">
        <v>69</v>
      </c>
      <c r="B81" s="48" t="s">
        <v>131</v>
      </c>
      <c r="C81" s="48"/>
      <c r="D81" s="44"/>
      <c r="E81" s="44">
        <f t="shared" si="8"/>
        <v>0</v>
      </c>
      <c r="F81" s="44"/>
      <c r="G81" s="11">
        <f t="shared" si="7"/>
        <v>0</v>
      </c>
      <c r="H81" s="38" t="s">
        <v>507</v>
      </c>
    </row>
    <row r="82" spans="1:8" s="9" customFormat="1" ht="15.95" customHeight="1" x14ac:dyDescent="0.25">
      <c r="A82" s="41" t="s">
        <v>70</v>
      </c>
      <c r="B82" s="48" t="s">
        <v>131</v>
      </c>
      <c r="C82" s="48"/>
      <c r="D82" s="44"/>
      <c r="E82" s="44">
        <f t="shared" si="8"/>
        <v>0</v>
      </c>
      <c r="F82" s="44"/>
      <c r="G82" s="11">
        <f t="shared" si="7"/>
        <v>0</v>
      </c>
      <c r="H82" s="38" t="s">
        <v>479</v>
      </c>
    </row>
    <row r="83" spans="1:8" s="9" customFormat="1" ht="15.95" customHeight="1" x14ac:dyDescent="0.25">
      <c r="A83" s="41" t="s">
        <v>71</v>
      </c>
      <c r="B83" s="48" t="s">
        <v>131</v>
      </c>
      <c r="C83" s="48"/>
      <c r="D83" s="44"/>
      <c r="E83" s="44">
        <f t="shared" si="8"/>
        <v>0</v>
      </c>
      <c r="F83" s="44"/>
      <c r="G83" s="11">
        <f t="shared" si="7"/>
        <v>0</v>
      </c>
      <c r="H83" s="38" t="s">
        <v>480</v>
      </c>
    </row>
    <row r="84" spans="1:8" ht="15.95" customHeight="1" x14ac:dyDescent="0.25">
      <c r="A84" s="41" t="s">
        <v>72</v>
      </c>
      <c r="B84" s="48" t="s">
        <v>117</v>
      </c>
      <c r="C84" s="48" t="s">
        <v>768</v>
      </c>
      <c r="D84" s="44"/>
      <c r="E84" s="44">
        <f t="shared" si="8"/>
        <v>1</v>
      </c>
      <c r="F84" s="44"/>
      <c r="G84" s="11">
        <f t="shared" si="7"/>
        <v>1</v>
      </c>
      <c r="H84" s="38" t="s">
        <v>767</v>
      </c>
    </row>
    <row r="85" spans="1:8" s="9" customFormat="1" ht="15.95" customHeight="1" x14ac:dyDescent="0.25">
      <c r="A85" s="41" t="s">
        <v>73</v>
      </c>
      <c r="B85" s="48" t="s">
        <v>131</v>
      </c>
      <c r="C85" s="48"/>
      <c r="D85" s="44"/>
      <c r="E85" s="44">
        <f t="shared" si="8"/>
        <v>0</v>
      </c>
      <c r="F85" s="44"/>
      <c r="G85" s="11">
        <f t="shared" si="7"/>
        <v>0</v>
      </c>
      <c r="H85" s="38" t="s">
        <v>508</v>
      </c>
    </row>
    <row r="86" spans="1:8" ht="15.95" customHeight="1" x14ac:dyDescent="0.25">
      <c r="A86" s="41" t="s">
        <v>74</v>
      </c>
      <c r="B86" s="48" t="s">
        <v>116</v>
      </c>
      <c r="C86" s="48" t="s">
        <v>777</v>
      </c>
      <c r="D86" s="44"/>
      <c r="E86" s="44">
        <f t="shared" si="8"/>
        <v>2</v>
      </c>
      <c r="F86" s="44"/>
      <c r="G86" s="11">
        <f t="shared" si="7"/>
        <v>2</v>
      </c>
      <c r="H86" s="38" t="s">
        <v>776</v>
      </c>
    </row>
    <row r="87" spans="1:8" s="8" customFormat="1" ht="15.95" customHeight="1" x14ac:dyDescent="0.25">
      <c r="A87" s="41" t="s">
        <v>75</v>
      </c>
      <c r="B87" s="48" t="s">
        <v>116</v>
      </c>
      <c r="C87" s="48" t="s">
        <v>495</v>
      </c>
      <c r="D87" s="44"/>
      <c r="E87" s="44">
        <f t="shared" si="8"/>
        <v>2</v>
      </c>
      <c r="F87" s="44"/>
      <c r="G87" s="11">
        <f t="shared" si="7"/>
        <v>2</v>
      </c>
      <c r="H87" s="38" t="s">
        <v>509</v>
      </c>
    </row>
    <row r="88" spans="1:8" s="9" customFormat="1" ht="15.95" customHeight="1" x14ac:dyDescent="0.25">
      <c r="A88" s="41" t="s">
        <v>76</v>
      </c>
      <c r="B88" s="48" t="s">
        <v>131</v>
      </c>
      <c r="C88" s="48"/>
      <c r="D88" s="44"/>
      <c r="E88" s="44">
        <f t="shared" si="8"/>
        <v>0</v>
      </c>
      <c r="F88" s="44"/>
      <c r="G88" s="11">
        <f t="shared" si="7"/>
        <v>0</v>
      </c>
      <c r="H88" s="38" t="s">
        <v>182</v>
      </c>
    </row>
    <row r="89" spans="1:8" ht="15.95" customHeight="1" x14ac:dyDescent="0.25">
      <c r="A89" s="41" t="s">
        <v>77</v>
      </c>
      <c r="B89" s="48" t="s">
        <v>131</v>
      </c>
      <c r="C89" s="48"/>
      <c r="D89" s="44"/>
      <c r="E89" s="44">
        <f t="shared" si="8"/>
        <v>0</v>
      </c>
      <c r="F89" s="44"/>
      <c r="G89" s="11">
        <f t="shared" si="7"/>
        <v>0</v>
      </c>
      <c r="H89" s="38" t="s">
        <v>481</v>
      </c>
    </row>
    <row r="90" spans="1:8" s="9" customFormat="1" ht="15.95" customHeight="1" x14ac:dyDescent="0.25">
      <c r="A90" s="41" t="s">
        <v>78</v>
      </c>
      <c r="B90" s="48" t="s">
        <v>116</v>
      </c>
      <c r="C90" s="48" t="s">
        <v>495</v>
      </c>
      <c r="D90" s="44"/>
      <c r="E90" s="44">
        <f t="shared" si="8"/>
        <v>2</v>
      </c>
      <c r="F90" s="44"/>
      <c r="G90" s="11">
        <f t="shared" si="7"/>
        <v>2</v>
      </c>
      <c r="H90" s="38" t="s">
        <v>769</v>
      </c>
    </row>
    <row r="91" spans="1:8" s="9" customFormat="1" ht="15.95" customHeight="1" x14ac:dyDescent="0.25">
      <c r="A91" s="41" t="s">
        <v>79</v>
      </c>
      <c r="B91" s="48" t="s">
        <v>187</v>
      </c>
      <c r="C91" s="48" t="s">
        <v>505</v>
      </c>
      <c r="D91" s="44"/>
      <c r="E91" s="44">
        <f t="shared" si="8"/>
        <v>0</v>
      </c>
      <c r="F91" s="44"/>
      <c r="G91" s="11">
        <f t="shared" si="7"/>
        <v>0</v>
      </c>
      <c r="H91" s="38" t="s">
        <v>770</v>
      </c>
    </row>
    <row r="92" spans="1:8" s="13" customFormat="1" ht="15.95" customHeight="1" x14ac:dyDescent="0.25">
      <c r="A92" s="40" t="s">
        <v>80</v>
      </c>
      <c r="B92" s="45"/>
      <c r="C92" s="45"/>
      <c r="D92" s="45"/>
      <c r="E92" s="46"/>
      <c r="F92" s="46"/>
      <c r="G92" s="12"/>
      <c r="H92" s="43"/>
    </row>
    <row r="93" spans="1:8" s="9" customFormat="1" ht="15.95" customHeight="1" x14ac:dyDescent="0.25">
      <c r="A93" s="41" t="s">
        <v>81</v>
      </c>
      <c r="B93" s="48" t="s">
        <v>187</v>
      </c>
      <c r="C93" s="48" t="s">
        <v>497</v>
      </c>
      <c r="D93" s="44"/>
      <c r="E93" s="44">
        <f t="shared" ref="E93:E101" si="9">IF(B93="Предоставленной возможностью воспользовались не менее 30 человек",2,IF(B93="Предоставленной возможностью воспользовались не менее 10 человек",1,0))</f>
        <v>0</v>
      </c>
      <c r="F93" s="44"/>
      <c r="G93" s="11">
        <f t="shared" si="7"/>
        <v>0</v>
      </c>
      <c r="H93" s="38" t="s">
        <v>482</v>
      </c>
    </row>
    <row r="94" spans="1:8" s="9" customFormat="1" ht="15.95" customHeight="1" x14ac:dyDescent="0.25">
      <c r="A94" s="41" t="s">
        <v>82</v>
      </c>
      <c r="B94" s="48" t="s">
        <v>187</v>
      </c>
      <c r="C94" s="48" t="s">
        <v>497</v>
      </c>
      <c r="D94" s="44"/>
      <c r="E94" s="44">
        <f t="shared" si="9"/>
        <v>0</v>
      </c>
      <c r="F94" s="44"/>
      <c r="G94" s="11">
        <f t="shared" si="7"/>
        <v>0</v>
      </c>
      <c r="H94" s="38" t="s">
        <v>483</v>
      </c>
    </row>
    <row r="95" spans="1:8" ht="15.95" customHeight="1" x14ac:dyDescent="0.25">
      <c r="A95" s="41" t="s">
        <v>83</v>
      </c>
      <c r="B95" s="48" t="s">
        <v>117</v>
      </c>
      <c r="C95" s="48" t="s">
        <v>771</v>
      </c>
      <c r="D95" s="44"/>
      <c r="E95" s="44">
        <f t="shared" si="9"/>
        <v>1</v>
      </c>
      <c r="F95" s="44"/>
      <c r="G95" s="11">
        <f t="shared" si="7"/>
        <v>1</v>
      </c>
      <c r="H95" s="38" t="s">
        <v>484</v>
      </c>
    </row>
    <row r="96" spans="1:8" ht="15.95" customHeight="1" x14ac:dyDescent="0.25">
      <c r="A96" s="41" t="s">
        <v>84</v>
      </c>
      <c r="B96" s="48" t="s">
        <v>187</v>
      </c>
      <c r="C96" s="48" t="s">
        <v>773</v>
      </c>
      <c r="D96" s="44"/>
      <c r="E96" s="44">
        <f t="shared" si="9"/>
        <v>0</v>
      </c>
      <c r="F96" s="44"/>
      <c r="G96" s="11">
        <f t="shared" si="7"/>
        <v>0</v>
      </c>
      <c r="H96" s="38" t="s">
        <v>772</v>
      </c>
    </row>
    <row r="97" spans="1:8" ht="15.95" customHeight="1" x14ac:dyDescent="0.25">
      <c r="A97" s="41" t="s">
        <v>85</v>
      </c>
      <c r="B97" s="48" t="s">
        <v>131</v>
      </c>
      <c r="C97" s="48"/>
      <c r="D97" s="44"/>
      <c r="E97" s="44">
        <f t="shared" si="9"/>
        <v>0</v>
      </c>
      <c r="F97" s="44"/>
      <c r="G97" s="11">
        <f t="shared" si="7"/>
        <v>0</v>
      </c>
      <c r="H97" s="38" t="s">
        <v>485</v>
      </c>
    </row>
    <row r="98" spans="1:8" s="9" customFormat="1" ht="15.95" customHeight="1" x14ac:dyDescent="0.25">
      <c r="A98" s="41" t="s">
        <v>86</v>
      </c>
      <c r="B98" s="48" t="s">
        <v>187</v>
      </c>
      <c r="C98" s="48" t="s">
        <v>495</v>
      </c>
      <c r="D98" s="44"/>
      <c r="E98" s="44">
        <f t="shared" si="9"/>
        <v>0</v>
      </c>
      <c r="F98" s="44"/>
      <c r="G98" s="11">
        <f t="shared" si="7"/>
        <v>0</v>
      </c>
      <c r="H98" s="38" t="s">
        <v>486</v>
      </c>
    </row>
    <row r="99" spans="1:8" s="9" customFormat="1" ht="15.95" customHeight="1" x14ac:dyDescent="0.25">
      <c r="A99" s="41" t="s">
        <v>87</v>
      </c>
      <c r="B99" s="48" t="s">
        <v>116</v>
      </c>
      <c r="C99" s="48" t="s">
        <v>495</v>
      </c>
      <c r="D99" s="44"/>
      <c r="E99" s="44">
        <f t="shared" si="9"/>
        <v>2</v>
      </c>
      <c r="F99" s="44"/>
      <c r="G99" s="11">
        <f t="shared" si="7"/>
        <v>2</v>
      </c>
      <c r="H99" s="38" t="s">
        <v>510</v>
      </c>
    </row>
    <row r="100" spans="1:8" s="9" customFormat="1" ht="15.95" customHeight="1" x14ac:dyDescent="0.25">
      <c r="A100" s="41" t="s">
        <v>88</v>
      </c>
      <c r="B100" s="48" t="s">
        <v>131</v>
      </c>
      <c r="C100" s="48"/>
      <c r="D100" s="44"/>
      <c r="E100" s="44">
        <f t="shared" si="9"/>
        <v>0</v>
      </c>
      <c r="F100" s="44"/>
      <c r="G100" s="11">
        <f t="shared" si="7"/>
        <v>0</v>
      </c>
      <c r="H100" s="90" t="s">
        <v>183</v>
      </c>
    </row>
    <row r="101" spans="1:8" s="9" customFormat="1" ht="15.95" customHeight="1" x14ac:dyDescent="0.25">
      <c r="A101" s="41" t="s">
        <v>89</v>
      </c>
      <c r="B101" s="48" t="s">
        <v>131</v>
      </c>
      <c r="C101" s="48"/>
      <c r="D101" s="44"/>
      <c r="E101" s="44">
        <f t="shared" si="9"/>
        <v>0</v>
      </c>
      <c r="F101" s="44"/>
      <c r="G101" s="11">
        <f t="shared" si="7"/>
        <v>0</v>
      </c>
      <c r="H101" s="38" t="s">
        <v>487</v>
      </c>
    </row>
    <row r="102" spans="1:8" s="13" customFormat="1" ht="15.95" customHeight="1" x14ac:dyDescent="0.25">
      <c r="A102" s="40" t="s">
        <v>102</v>
      </c>
      <c r="B102" s="51"/>
      <c r="C102" s="51"/>
      <c r="D102" s="51"/>
      <c r="E102" s="46"/>
      <c r="F102" s="51"/>
      <c r="G102" s="12"/>
      <c r="H102" s="68"/>
    </row>
    <row r="103" spans="1:8" ht="15.95" customHeight="1" x14ac:dyDescent="0.25">
      <c r="A103" s="41" t="s">
        <v>103</v>
      </c>
      <c r="B103" s="48" t="s">
        <v>131</v>
      </c>
      <c r="C103" s="56"/>
      <c r="D103" s="85"/>
      <c r="E103" s="44">
        <f>IF(B103="Предоставленной возможностью воспользовались не менее 30 человек",2,IF(B103="Предоставленной возможностью воспользовались не менее 10 человек",1,0))</f>
        <v>0</v>
      </c>
      <c r="F103" s="85"/>
      <c r="G103" s="11">
        <f t="shared" si="7"/>
        <v>0</v>
      </c>
      <c r="H103" s="94" t="s">
        <v>442</v>
      </c>
    </row>
    <row r="104" spans="1:8" ht="15.95" customHeight="1" x14ac:dyDescent="0.25">
      <c r="A104" s="41" t="s">
        <v>104</v>
      </c>
      <c r="B104" s="48" t="s">
        <v>131</v>
      </c>
      <c r="C104" s="56"/>
      <c r="D104" s="85"/>
      <c r="E104" s="44">
        <f>IF(B104="Предоставленной возможностью воспользовались не менее 30 человек",2,IF(B104="Предоставленной возможностью воспользовались не менее 10 человек",1,0))</f>
        <v>0</v>
      </c>
      <c r="F104" s="85"/>
      <c r="G104" s="11">
        <f t="shared" si="7"/>
        <v>0</v>
      </c>
      <c r="H104" s="94" t="s">
        <v>295</v>
      </c>
    </row>
    <row r="106" spans="1:8" x14ac:dyDescent="0.25">
      <c r="A106" s="4"/>
      <c r="B106" s="4"/>
      <c r="C106" s="4"/>
      <c r="D106" s="4"/>
      <c r="E106" s="4"/>
      <c r="F106" s="4"/>
      <c r="G106" s="7"/>
    </row>
    <row r="110" spans="1:8" x14ac:dyDescent="0.25">
      <c r="A110" s="4"/>
      <c r="B110" s="4"/>
      <c r="C110" s="4"/>
      <c r="D110" s="4"/>
      <c r="E110" s="4"/>
      <c r="F110" s="4"/>
      <c r="G110" s="7"/>
    </row>
    <row r="113" spans="1:7" x14ac:dyDescent="0.25">
      <c r="A113" s="4"/>
      <c r="B113" s="4"/>
      <c r="C113" s="4"/>
      <c r="D113" s="4"/>
      <c r="E113" s="4"/>
      <c r="F113" s="4"/>
      <c r="G113" s="7"/>
    </row>
    <row r="117" spans="1:7" x14ac:dyDescent="0.25">
      <c r="A117" s="4"/>
      <c r="B117" s="4"/>
      <c r="C117" s="4"/>
      <c r="D117" s="4"/>
      <c r="E117" s="4"/>
      <c r="F117" s="4"/>
      <c r="G117" s="7"/>
    </row>
  </sheetData>
  <autoFilter ref="A11:H11"/>
  <mergeCells count="12">
    <mergeCell ref="A1:H1"/>
    <mergeCell ref="A3:H3"/>
    <mergeCell ref="A4:H4"/>
    <mergeCell ref="A5:A10"/>
    <mergeCell ref="D5:D10"/>
    <mergeCell ref="E5:G5"/>
    <mergeCell ref="E6:E10"/>
    <mergeCell ref="F6:F10"/>
    <mergeCell ref="A2:H2"/>
    <mergeCell ref="H5:H10"/>
    <mergeCell ref="C5:C10"/>
    <mergeCell ref="G6:G10"/>
  </mergeCells>
  <dataValidations count="2">
    <dataValidation type="list" allowBlank="1" showInputMessage="1" showErrorMessage="1" sqref="F11:F104">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C11 B11:B104">
      <formula1>$B$6:$B$10</formula1>
    </dataValidation>
  </dataValidations>
  <hyperlinks>
    <hyperlink ref="H13" r:id="rId1"/>
    <hyperlink ref="H15" r:id="rId2"/>
    <hyperlink ref="H16" r:id="rId3"/>
    <hyperlink ref="H17" r:id="rId4"/>
    <hyperlink ref="H18" r:id="rId5"/>
    <hyperlink ref="H21" r:id="rId6"/>
    <hyperlink ref="H22" r:id="rId7"/>
    <hyperlink ref="H23" r:id="rId8"/>
    <hyperlink ref="H24" r:id="rId9"/>
    <hyperlink ref="H28" r:id="rId10"/>
    <hyperlink ref="H31" r:id="rId11"/>
    <hyperlink ref="H32" r:id="rId12"/>
    <hyperlink ref="H33" r:id="rId13"/>
    <hyperlink ref="H34" r:id="rId14"/>
    <hyperlink ref="H35" r:id="rId15"/>
    <hyperlink ref="H41" r:id="rId16"/>
    <hyperlink ref="H43" r:id="rId17"/>
    <hyperlink ref="H44" r:id="rId18"/>
    <hyperlink ref="H45" r:id="rId19"/>
    <hyperlink ref="H46" r:id="rId20"/>
    <hyperlink ref="H47" r:id="rId21"/>
    <hyperlink ref="H48" r:id="rId22" display="http://www.minfin.donland.ru/"/>
    <hyperlink ref="H50" r:id="rId23" display="http://portal.minfinrd.ru/Menu/Page/1"/>
    <hyperlink ref="H52" r:id="rId24"/>
    <hyperlink ref="H54" r:id="rId25"/>
    <hyperlink ref="H55" r:id="rId26" display="http://www.minfinchr.ru/obrashcheniya-grazhdan-3"/>
    <hyperlink ref="H19" r:id="rId27"/>
    <hyperlink ref="H26" r:id="rId28"/>
    <hyperlink ref="H12" r:id="rId29" display="http://beldepfin.ru/?page_id=3761"/>
    <hyperlink ref="H39" r:id="rId30"/>
    <hyperlink ref="H51" r:id="rId31"/>
    <hyperlink ref="H63" r:id="rId32"/>
    <hyperlink ref="H64" r:id="rId33"/>
    <hyperlink ref="H67" r:id="rId34"/>
    <hyperlink ref="H71" r:id="rId35"/>
    <hyperlink ref="H74" r:id="rId36"/>
    <hyperlink ref="H77" r:id="rId37"/>
    <hyperlink ref="H89" r:id="rId38"/>
    <hyperlink ref="H93" r:id="rId39"/>
    <hyperlink ref="H59" r:id="rId40"/>
    <hyperlink ref="H60" r:id="rId41"/>
    <hyperlink ref="H61" r:id="rId42"/>
    <hyperlink ref="H62" r:id="rId43"/>
    <hyperlink ref="H65" r:id="rId44"/>
    <hyperlink ref="H66" r:id="rId45"/>
    <hyperlink ref="H69" r:id="rId46"/>
    <hyperlink ref="H70" r:id="rId47"/>
    <hyperlink ref="H73" r:id="rId48"/>
    <hyperlink ref="H75" r:id="rId49"/>
    <hyperlink ref="H76" r:id="rId50"/>
    <hyperlink ref="H80" r:id="rId51"/>
    <hyperlink ref="H81" r:id="rId52" display="http://budget.govrb.ru/ebudget/Menu/Page/1"/>
    <hyperlink ref="H82" r:id="rId53"/>
    <hyperlink ref="H85" r:id="rId54"/>
    <hyperlink ref="H88" r:id="rId55"/>
    <hyperlink ref="H95" r:id="rId56"/>
    <hyperlink ref="H97" r:id="rId57"/>
    <hyperlink ref="H99" r:id="rId58"/>
    <hyperlink ref="H100" r:id="rId59"/>
    <hyperlink ref="H101" r:id="rId60"/>
    <hyperlink ref="H103" r:id="rId61"/>
    <hyperlink ref="H104" r:id="rId62"/>
    <hyperlink ref="H78" r:id="rId63"/>
    <hyperlink ref="H87" r:id="rId64"/>
    <hyperlink ref="H68" r:id="rId65"/>
    <hyperlink ref="H83" r:id="rId66"/>
    <hyperlink ref="H94" r:id="rId67" location="/info/faq"/>
    <hyperlink ref="H98" r:id="rId68"/>
    <hyperlink ref="H27" r:id="rId69"/>
    <hyperlink ref="H56" r:id="rId70"/>
  </hyperlinks>
  <pageMargins left="0.51181102362204722" right="0.51181102362204722" top="0.55118110236220474" bottom="0.55118110236220474" header="0.31496062992125984" footer="0.31496062992125984"/>
  <pageSetup paperSize="9" scale="70" fitToHeight="3" orientation="landscape" r:id="rId71"/>
  <headerFooter>
    <oddFooter>&amp;C&amp;"Times New Roman,обычный"&amp;8&amp;P</oddFooter>
  </headerFooter>
  <legacyDrawing r:id="rId7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4"/>
  <sheetViews>
    <sheetView zoomScaleNormal="100" workbookViewId="0">
      <pane ySplit="7" topLeftCell="A8" activePane="bottomLeft" state="frozen"/>
      <selection pane="bottomLeft" activeCell="Q90" sqref="Q90"/>
    </sheetView>
  </sheetViews>
  <sheetFormatPr defaultRowHeight="15" x14ac:dyDescent="0.25"/>
  <cols>
    <col min="1" max="1" width="33.42578125" style="3" customWidth="1"/>
    <col min="2" max="2" width="27.28515625" style="3" customWidth="1"/>
    <col min="3" max="5" width="8.7109375" style="33" customWidth="1"/>
    <col min="6" max="6" width="13.28515625" style="33" customWidth="1"/>
    <col min="7" max="7" width="7.7109375" style="3" customWidth="1"/>
    <col min="8" max="8" width="10.7109375" style="3" customWidth="1"/>
    <col min="9" max="9" width="7.7109375" style="6" customWidth="1"/>
    <col min="10" max="12" width="15.7109375" style="6" customWidth="1"/>
    <col min="13" max="13" width="19.28515625" customWidth="1"/>
  </cols>
  <sheetData>
    <row r="1" spans="1:13" s="1" customFormat="1" ht="29.25" customHeight="1" x14ac:dyDescent="0.2">
      <c r="A1" s="137" t="s">
        <v>377</v>
      </c>
      <c r="B1" s="137"/>
      <c r="C1" s="137"/>
      <c r="D1" s="137"/>
      <c r="E1" s="137"/>
      <c r="F1" s="137"/>
      <c r="G1" s="137"/>
      <c r="H1" s="137"/>
      <c r="I1" s="137"/>
      <c r="J1" s="137"/>
      <c r="K1" s="137"/>
      <c r="L1" s="137"/>
      <c r="M1" s="138"/>
    </row>
    <row r="2" spans="1:13" s="1" customFormat="1" ht="15.95" customHeight="1" x14ac:dyDescent="0.2">
      <c r="A2" s="125" t="s">
        <v>532</v>
      </c>
      <c r="B2" s="125"/>
      <c r="C2" s="125"/>
      <c r="D2" s="125"/>
      <c r="E2" s="125"/>
      <c r="F2" s="125"/>
      <c r="G2" s="125"/>
      <c r="H2" s="125"/>
      <c r="I2" s="125"/>
      <c r="J2" s="125"/>
      <c r="K2" s="125"/>
      <c r="L2" s="125"/>
      <c r="M2" s="125"/>
    </row>
    <row r="3" spans="1:13" s="1" customFormat="1" ht="24" customHeight="1" x14ac:dyDescent="0.2">
      <c r="A3" s="145" t="s">
        <v>119</v>
      </c>
      <c r="B3" s="145"/>
      <c r="C3" s="145"/>
      <c r="D3" s="145"/>
      <c r="E3" s="145"/>
      <c r="F3" s="145"/>
      <c r="G3" s="145"/>
      <c r="H3" s="145"/>
      <c r="I3" s="145"/>
      <c r="J3" s="145"/>
      <c r="K3" s="145"/>
      <c r="L3" s="145"/>
      <c r="M3" s="145"/>
    </row>
    <row r="4" spans="1:13" s="1" customFormat="1" ht="30.75" customHeight="1" x14ac:dyDescent="0.2">
      <c r="A4" s="145" t="s">
        <v>357</v>
      </c>
      <c r="B4" s="145"/>
      <c r="C4" s="145"/>
      <c r="D4" s="145"/>
      <c r="E4" s="145"/>
      <c r="F4" s="145"/>
      <c r="G4" s="145"/>
      <c r="H4" s="145"/>
      <c r="I4" s="145"/>
      <c r="J4" s="145"/>
      <c r="K4" s="145"/>
      <c r="L4" s="145"/>
      <c r="M4" s="145"/>
    </row>
    <row r="5" spans="1:13" ht="62.25" customHeight="1" x14ac:dyDescent="0.25">
      <c r="A5" s="127" t="s">
        <v>105</v>
      </c>
      <c r="B5" s="108" t="s">
        <v>390</v>
      </c>
      <c r="C5" s="148" t="s">
        <v>299</v>
      </c>
      <c r="D5" s="149"/>
      <c r="E5" s="149"/>
      <c r="F5" s="127" t="s">
        <v>132</v>
      </c>
      <c r="G5" s="130" t="s">
        <v>387</v>
      </c>
      <c r="H5" s="131"/>
      <c r="I5" s="139"/>
      <c r="J5" s="150" t="s">
        <v>95</v>
      </c>
      <c r="K5" s="151"/>
      <c r="L5" s="151"/>
      <c r="M5" s="152"/>
    </row>
    <row r="6" spans="1:13" ht="14.1" customHeight="1" x14ac:dyDescent="0.25">
      <c r="A6" s="128"/>
      <c r="B6" s="39" t="s">
        <v>120</v>
      </c>
      <c r="C6" s="147" t="s">
        <v>134</v>
      </c>
      <c r="D6" s="147" t="s">
        <v>133</v>
      </c>
      <c r="E6" s="147" t="s">
        <v>135</v>
      </c>
      <c r="F6" s="128"/>
      <c r="G6" s="127" t="s">
        <v>109</v>
      </c>
      <c r="H6" s="127" t="s">
        <v>107</v>
      </c>
      <c r="I6" s="142" t="s">
        <v>108</v>
      </c>
      <c r="J6" s="147" t="s">
        <v>134</v>
      </c>
      <c r="K6" s="147" t="s">
        <v>133</v>
      </c>
      <c r="L6" s="147" t="s">
        <v>135</v>
      </c>
      <c r="M6" s="147" t="s">
        <v>302</v>
      </c>
    </row>
    <row r="7" spans="1:13" ht="14.1" customHeight="1" x14ac:dyDescent="0.25">
      <c r="A7" s="128"/>
      <c r="B7" s="39" t="s">
        <v>121</v>
      </c>
      <c r="C7" s="129"/>
      <c r="D7" s="129"/>
      <c r="E7" s="129"/>
      <c r="F7" s="128"/>
      <c r="G7" s="128"/>
      <c r="H7" s="128"/>
      <c r="I7" s="143"/>
      <c r="J7" s="129"/>
      <c r="K7" s="129"/>
      <c r="L7" s="129"/>
      <c r="M7" s="129"/>
    </row>
    <row r="8" spans="1:13" s="13" customFormat="1" ht="15.95" customHeight="1" x14ac:dyDescent="0.25">
      <c r="A8" s="40" t="s">
        <v>0</v>
      </c>
      <c r="B8" s="40"/>
      <c r="C8" s="40"/>
      <c r="D8" s="40"/>
      <c r="E8" s="40"/>
      <c r="F8" s="40"/>
      <c r="G8" s="40"/>
      <c r="H8" s="40"/>
      <c r="I8" s="10"/>
      <c r="J8" s="10"/>
      <c r="K8" s="10"/>
      <c r="L8" s="10"/>
      <c r="M8" s="42"/>
    </row>
    <row r="9" spans="1:13" s="8" customFormat="1" ht="15.95" customHeight="1" x14ac:dyDescent="0.25">
      <c r="A9" s="41" t="s">
        <v>1</v>
      </c>
      <c r="B9" s="44" t="s">
        <v>120</v>
      </c>
      <c r="C9" s="44">
        <v>6</v>
      </c>
      <c r="D9" s="44">
        <v>4</v>
      </c>
      <c r="E9" s="44"/>
      <c r="F9" s="44"/>
      <c r="G9" s="44">
        <f t="shared" ref="G9:G26" si="0">IF(B9="Да, использовались",1,0)</f>
        <v>1</v>
      </c>
      <c r="H9" s="44"/>
      <c r="I9" s="11">
        <f>G9*(1-H9)</f>
        <v>1</v>
      </c>
      <c r="J9" s="52" t="s">
        <v>301</v>
      </c>
      <c r="K9" s="87" t="s">
        <v>300</v>
      </c>
      <c r="L9" s="52"/>
      <c r="M9" s="90" t="s">
        <v>168</v>
      </c>
    </row>
    <row r="10" spans="1:13" ht="15.95" customHeight="1" x14ac:dyDescent="0.25">
      <c r="A10" s="41" t="s">
        <v>2</v>
      </c>
      <c r="B10" s="44" t="s">
        <v>121</v>
      </c>
      <c r="C10" s="44"/>
      <c r="D10" s="44"/>
      <c r="E10" s="44"/>
      <c r="F10" s="44"/>
      <c r="G10" s="44">
        <f t="shared" si="0"/>
        <v>0</v>
      </c>
      <c r="H10" s="44"/>
      <c r="I10" s="11">
        <f t="shared" ref="I10:I73" si="1">G10*(1-H10)</f>
        <v>0</v>
      </c>
      <c r="J10" s="52"/>
      <c r="K10" s="52"/>
      <c r="L10" s="52"/>
      <c r="M10" s="38" t="s">
        <v>263</v>
      </c>
    </row>
    <row r="11" spans="1:13" ht="15.95" customHeight="1" x14ac:dyDescent="0.25">
      <c r="A11" s="41" t="s">
        <v>3</v>
      </c>
      <c r="B11" s="44" t="s">
        <v>121</v>
      </c>
      <c r="C11" s="44"/>
      <c r="D11" s="44"/>
      <c r="E11" s="44"/>
      <c r="F11" s="44"/>
      <c r="G11" s="44">
        <f t="shared" si="0"/>
        <v>0</v>
      </c>
      <c r="H11" s="44"/>
      <c r="I11" s="11">
        <f t="shared" si="1"/>
        <v>0</v>
      </c>
      <c r="J11" s="52"/>
      <c r="K11" s="52"/>
      <c r="L11" s="52"/>
      <c r="M11" s="38" t="s">
        <v>264</v>
      </c>
    </row>
    <row r="12" spans="1:13" s="8" customFormat="1" ht="15.95" customHeight="1" x14ac:dyDescent="0.25">
      <c r="A12" s="41" t="s">
        <v>4</v>
      </c>
      <c r="B12" s="44" t="s">
        <v>121</v>
      </c>
      <c r="C12" s="44"/>
      <c r="D12" s="44"/>
      <c r="E12" s="44"/>
      <c r="F12" s="44"/>
      <c r="G12" s="44">
        <f t="shared" si="0"/>
        <v>0</v>
      </c>
      <c r="H12" s="44"/>
      <c r="I12" s="11">
        <f t="shared" si="1"/>
        <v>0</v>
      </c>
      <c r="J12" s="52"/>
      <c r="K12" s="52"/>
      <c r="L12" s="52"/>
      <c r="M12" s="38" t="s">
        <v>265</v>
      </c>
    </row>
    <row r="13" spans="1:13" s="9" customFormat="1" ht="15.95" customHeight="1" x14ac:dyDescent="0.25">
      <c r="A13" s="41" t="s">
        <v>5</v>
      </c>
      <c r="B13" s="44" t="s">
        <v>121</v>
      </c>
      <c r="C13" s="44"/>
      <c r="D13" s="44"/>
      <c r="E13" s="44"/>
      <c r="F13" s="44"/>
      <c r="G13" s="44">
        <f t="shared" si="0"/>
        <v>0</v>
      </c>
      <c r="H13" s="44"/>
      <c r="I13" s="11">
        <f t="shared" si="1"/>
        <v>0</v>
      </c>
      <c r="J13" s="52"/>
      <c r="K13" s="52"/>
      <c r="L13" s="52"/>
      <c r="M13" s="38" t="s">
        <v>158</v>
      </c>
    </row>
    <row r="14" spans="1:13" ht="15.95" customHeight="1" x14ac:dyDescent="0.25">
      <c r="A14" s="41" t="s">
        <v>6</v>
      </c>
      <c r="B14" s="44" t="s">
        <v>121</v>
      </c>
      <c r="C14" s="44"/>
      <c r="D14" s="44"/>
      <c r="E14" s="44"/>
      <c r="F14" s="44"/>
      <c r="G14" s="44">
        <f t="shared" si="0"/>
        <v>0</v>
      </c>
      <c r="H14" s="44"/>
      <c r="I14" s="11">
        <f t="shared" si="1"/>
        <v>0</v>
      </c>
      <c r="J14" s="52"/>
      <c r="K14" s="52"/>
      <c r="L14" s="52"/>
      <c r="M14" s="38" t="s">
        <v>159</v>
      </c>
    </row>
    <row r="15" spans="1:13" s="8" customFormat="1" ht="15.95" customHeight="1" x14ac:dyDescent="0.25">
      <c r="A15" s="41" t="s">
        <v>7</v>
      </c>
      <c r="B15" s="44" t="s">
        <v>121</v>
      </c>
      <c r="C15" s="44"/>
      <c r="D15" s="44"/>
      <c r="E15" s="44"/>
      <c r="F15" s="44"/>
      <c r="G15" s="44">
        <f t="shared" si="0"/>
        <v>0</v>
      </c>
      <c r="H15" s="44"/>
      <c r="I15" s="11">
        <f t="shared" si="1"/>
        <v>0</v>
      </c>
      <c r="J15" s="52"/>
      <c r="K15" s="52"/>
      <c r="L15" s="52"/>
      <c r="M15" s="38" t="s">
        <v>169</v>
      </c>
    </row>
    <row r="16" spans="1:13" s="9" customFormat="1" ht="15.95" customHeight="1" x14ac:dyDescent="0.25">
      <c r="A16" s="41" t="s">
        <v>8</v>
      </c>
      <c r="B16" s="44" t="s">
        <v>120</v>
      </c>
      <c r="C16" s="44"/>
      <c r="D16" s="44"/>
      <c r="E16" s="44">
        <v>150</v>
      </c>
      <c r="F16" s="36" t="s">
        <v>718</v>
      </c>
      <c r="G16" s="44">
        <f t="shared" si="0"/>
        <v>1</v>
      </c>
      <c r="H16" s="44">
        <v>0.5</v>
      </c>
      <c r="I16" s="11">
        <f t="shared" si="1"/>
        <v>0.5</v>
      </c>
      <c r="J16" s="52"/>
      <c r="K16" s="52"/>
      <c r="L16" s="52" t="s">
        <v>717</v>
      </c>
      <c r="M16" s="38" t="s">
        <v>716</v>
      </c>
    </row>
    <row r="17" spans="1:13" s="9" customFormat="1" ht="15.95" customHeight="1" x14ac:dyDescent="0.25">
      <c r="A17" s="41" t="s">
        <v>9</v>
      </c>
      <c r="B17" s="44" t="s">
        <v>121</v>
      </c>
      <c r="C17" s="44"/>
      <c r="D17" s="44"/>
      <c r="E17" s="44"/>
      <c r="F17" s="44"/>
      <c r="G17" s="44">
        <f t="shared" si="0"/>
        <v>0</v>
      </c>
      <c r="H17" s="44"/>
      <c r="I17" s="11">
        <f t="shared" si="1"/>
        <v>0</v>
      </c>
      <c r="J17" s="52"/>
      <c r="K17" s="52"/>
      <c r="L17" s="52"/>
      <c r="M17" s="38" t="s">
        <v>266</v>
      </c>
    </row>
    <row r="18" spans="1:13" ht="15.95" customHeight="1" x14ac:dyDescent="0.25">
      <c r="A18" s="41" t="s">
        <v>10</v>
      </c>
      <c r="B18" s="44" t="s">
        <v>120</v>
      </c>
      <c r="C18" s="44">
        <v>6</v>
      </c>
      <c r="D18" s="44"/>
      <c r="E18" s="44">
        <v>44</v>
      </c>
      <c r="F18" s="44"/>
      <c r="G18" s="44">
        <f t="shared" si="0"/>
        <v>1</v>
      </c>
      <c r="H18" s="44"/>
      <c r="I18" s="11">
        <f t="shared" si="1"/>
        <v>1</v>
      </c>
      <c r="J18" s="87" t="s">
        <v>304</v>
      </c>
      <c r="K18" s="52"/>
      <c r="L18" s="87" t="s">
        <v>303</v>
      </c>
      <c r="M18" s="38" t="s">
        <v>307</v>
      </c>
    </row>
    <row r="19" spans="1:13" s="8" customFormat="1" ht="15.95" customHeight="1" x14ac:dyDescent="0.25">
      <c r="A19" s="41" t="s">
        <v>11</v>
      </c>
      <c r="B19" s="44" t="s">
        <v>121</v>
      </c>
      <c r="C19" s="44"/>
      <c r="D19" s="44"/>
      <c r="E19" s="44"/>
      <c r="F19" s="44"/>
      <c r="G19" s="44">
        <f t="shared" si="0"/>
        <v>0</v>
      </c>
      <c r="H19" s="44"/>
      <c r="I19" s="11">
        <f t="shared" si="1"/>
        <v>0</v>
      </c>
      <c r="J19" s="52"/>
      <c r="K19" s="52"/>
      <c r="L19" s="52"/>
      <c r="M19" s="38" t="s">
        <v>146</v>
      </c>
    </row>
    <row r="20" spans="1:13" s="8" customFormat="1" ht="15.95" customHeight="1" x14ac:dyDescent="0.25">
      <c r="A20" s="41" t="s">
        <v>12</v>
      </c>
      <c r="B20" s="44" t="s">
        <v>121</v>
      </c>
      <c r="C20" s="44"/>
      <c r="D20" s="44"/>
      <c r="E20" s="44"/>
      <c r="F20" s="44"/>
      <c r="G20" s="44">
        <f t="shared" si="0"/>
        <v>0</v>
      </c>
      <c r="H20" s="44"/>
      <c r="I20" s="11">
        <f t="shared" si="1"/>
        <v>0</v>
      </c>
      <c r="J20" s="52"/>
      <c r="K20" s="52"/>
      <c r="L20" s="52"/>
      <c r="M20" s="38" t="s">
        <v>171</v>
      </c>
    </row>
    <row r="21" spans="1:13" s="8" customFormat="1" ht="15.95" customHeight="1" x14ac:dyDescent="0.25">
      <c r="A21" s="41" t="s">
        <v>13</v>
      </c>
      <c r="B21" s="44" t="s">
        <v>121</v>
      </c>
      <c r="C21" s="44"/>
      <c r="D21" s="44"/>
      <c r="E21" s="44"/>
      <c r="F21" s="44"/>
      <c r="G21" s="44">
        <f t="shared" si="0"/>
        <v>0</v>
      </c>
      <c r="H21" s="44"/>
      <c r="I21" s="11">
        <f t="shared" si="1"/>
        <v>0</v>
      </c>
      <c r="J21" s="52"/>
      <c r="K21" s="52"/>
      <c r="L21" s="52"/>
      <c r="M21" s="38" t="s">
        <v>160</v>
      </c>
    </row>
    <row r="22" spans="1:13" s="9" customFormat="1" ht="15.95" customHeight="1" x14ac:dyDescent="0.25">
      <c r="A22" s="41" t="s">
        <v>14</v>
      </c>
      <c r="B22" s="44" t="s">
        <v>120</v>
      </c>
      <c r="C22" s="44">
        <v>51</v>
      </c>
      <c r="D22" s="44">
        <v>3</v>
      </c>
      <c r="E22" s="44"/>
      <c r="F22" s="44"/>
      <c r="G22" s="44">
        <f t="shared" si="0"/>
        <v>1</v>
      </c>
      <c r="H22" s="44"/>
      <c r="I22" s="11">
        <f t="shared" si="1"/>
        <v>1</v>
      </c>
      <c r="J22" s="87" t="s">
        <v>306</v>
      </c>
      <c r="K22" s="87" t="s">
        <v>305</v>
      </c>
      <c r="L22" s="52"/>
      <c r="M22" s="38" t="s">
        <v>308</v>
      </c>
    </row>
    <row r="23" spans="1:13" s="9" customFormat="1" ht="15.95" customHeight="1" x14ac:dyDescent="0.25">
      <c r="A23" s="41" t="s">
        <v>15</v>
      </c>
      <c r="B23" s="44" t="s">
        <v>121</v>
      </c>
      <c r="C23" s="44"/>
      <c r="D23" s="44"/>
      <c r="E23" s="44"/>
      <c r="F23" s="44"/>
      <c r="G23" s="44">
        <f t="shared" si="0"/>
        <v>0</v>
      </c>
      <c r="H23" s="44"/>
      <c r="I23" s="11">
        <f t="shared" si="1"/>
        <v>0</v>
      </c>
      <c r="J23" s="52"/>
      <c r="K23" s="52"/>
      <c r="L23" s="52"/>
      <c r="M23" s="38" t="s">
        <v>267</v>
      </c>
    </row>
    <row r="24" spans="1:13" s="8" customFormat="1" ht="15.95" customHeight="1" x14ac:dyDescent="0.25">
      <c r="A24" s="41" t="s">
        <v>16</v>
      </c>
      <c r="B24" s="44" t="s">
        <v>121</v>
      </c>
      <c r="C24" s="44"/>
      <c r="D24" s="44"/>
      <c r="E24" s="44"/>
      <c r="F24" s="44"/>
      <c r="G24" s="44">
        <f t="shared" si="0"/>
        <v>0</v>
      </c>
      <c r="H24" s="44"/>
      <c r="I24" s="11">
        <f t="shared" si="1"/>
        <v>0</v>
      </c>
      <c r="J24" s="52"/>
      <c r="K24" s="52"/>
      <c r="L24" s="52"/>
      <c r="M24" s="38" t="s">
        <v>519</v>
      </c>
    </row>
    <row r="25" spans="1:13" ht="15.95" customHeight="1" x14ac:dyDescent="0.25">
      <c r="A25" s="41" t="s">
        <v>17</v>
      </c>
      <c r="B25" s="44" t="s">
        <v>121</v>
      </c>
      <c r="C25" s="44"/>
      <c r="D25" s="44"/>
      <c r="E25" s="44"/>
      <c r="F25" s="44"/>
      <c r="G25" s="44">
        <f t="shared" si="0"/>
        <v>0</v>
      </c>
      <c r="H25" s="44"/>
      <c r="I25" s="11">
        <f t="shared" si="1"/>
        <v>0</v>
      </c>
      <c r="J25" s="52"/>
      <c r="K25" s="52"/>
      <c r="L25" s="52"/>
      <c r="M25" s="38" t="s">
        <v>309</v>
      </c>
    </row>
    <row r="26" spans="1:13" ht="15.95" customHeight="1" x14ac:dyDescent="0.25">
      <c r="A26" s="41" t="s">
        <v>18</v>
      </c>
      <c r="B26" s="44" t="s">
        <v>120</v>
      </c>
      <c r="C26" s="44">
        <v>241</v>
      </c>
      <c r="D26" s="44"/>
      <c r="E26" s="44"/>
      <c r="F26" s="44"/>
      <c r="G26" s="44">
        <f t="shared" si="0"/>
        <v>1</v>
      </c>
      <c r="H26" s="44"/>
      <c r="I26" s="11">
        <f t="shared" si="1"/>
        <v>1</v>
      </c>
      <c r="J26" s="87" t="s">
        <v>268</v>
      </c>
      <c r="K26" s="52"/>
      <c r="L26" s="52"/>
      <c r="M26" s="38" t="s">
        <v>147</v>
      </c>
    </row>
    <row r="27" spans="1:13" s="13" customFormat="1" ht="15.95" customHeight="1" x14ac:dyDescent="0.25">
      <c r="A27" s="40" t="s">
        <v>19</v>
      </c>
      <c r="B27" s="45"/>
      <c r="C27" s="45"/>
      <c r="D27" s="45"/>
      <c r="E27" s="45"/>
      <c r="F27" s="45"/>
      <c r="G27" s="46"/>
      <c r="H27" s="46"/>
      <c r="I27" s="12"/>
      <c r="J27" s="12"/>
      <c r="K27" s="12"/>
      <c r="L27" s="12"/>
      <c r="M27" s="43"/>
    </row>
    <row r="28" spans="1:13" s="8" customFormat="1" ht="15.95" customHeight="1" x14ac:dyDescent="0.25">
      <c r="A28" s="41" t="s">
        <v>20</v>
      </c>
      <c r="B28" s="44" t="s">
        <v>120</v>
      </c>
      <c r="C28" s="44">
        <v>9</v>
      </c>
      <c r="D28" s="44"/>
      <c r="E28" s="44"/>
      <c r="F28" s="44"/>
      <c r="G28" s="44">
        <f t="shared" ref="G28:G38" si="2">IF(B28="Да, использовались",1,0)</f>
        <v>1</v>
      </c>
      <c r="H28" s="44"/>
      <c r="I28" s="11">
        <f t="shared" si="1"/>
        <v>1</v>
      </c>
      <c r="J28" s="87" t="s">
        <v>269</v>
      </c>
      <c r="K28" s="52"/>
      <c r="L28" s="52"/>
      <c r="M28" s="38" t="s">
        <v>310</v>
      </c>
    </row>
    <row r="29" spans="1:13" ht="15.95" customHeight="1" x14ac:dyDescent="0.25">
      <c r="A29" s="41" t="s">
        <v>21</v>
      </c>
      <c r="B29" s="44" t="s">
        <v>120</v>
      </c>
      <c r="C29" s="44"/>
      <c r="D29" s="44"/>
      <c r="E29" s="44">
        <v>355</v>
      </c>
      <c r="F29" s="36"/>
      <c r="G29" s="44">
        <f t="shared" si="2"/>
        <v>1</v>
      </c>
      <c r="H29" s="44"/>
      <c r="I29" s="11">
        <f t="shared" si="1"/>
        <v>1</v>
      </c>
      <c r="J29" s="52"/>
      <c r="K29" s="52"/>
      <c r="L29" s="87" t="s">
        <v>270</v>
      </c>
      <c r="M29" s="38" t="s">
        <v>311</v>
      </c>
    </row>
    <row r="30" spans="1:13" ht="15.95" customHeight="1" x14ac:dyDescent="0.25">
      <c r="A30" s="41" t="s">
        <v>22</v>
      </c>
      <c r="B30" s="44" t="s">
        <v>121</v>
      </c>
      <c r="C30" s="44"/>
      <c r="D30" s="44"/>
      <c r="E30" s="44"/>
      <c r="F30" s="44"/>
      <c r="G30" s="44">
        <f t="shared" si="2"/>
        <v>0</v>
      </c>
      <c r="H30" s="44"/>
      <c r="I30" s="11">
        <f t="shared" si="1"/>
        <v>0</v>
      </c>
      <c r="J30" s="52"/>
      <c r="K30" s="52"/>
      <c r="L30" s="52"/>
      <c r="M30" s="38" t="s">
        <v>520</v>
      </c>
    </row>
    <row r="31" spans="1:13" ht="15.95" customHeight="1" x14ac:dyDescent="0.25">
      <c r="A31" s="41" t="s">
        <v>23</v>
      </c>
      <c r="B31" s="44" t="s">
        <v>121</v>
      </c>
      <c r="C31" s="44"/>
      <c r="D31" s="44"/>
      <c r="E31" s="44"/>
      <c r="F31" s="44"/>
      <c r="G31" s="44">
        <f t="shared" si="2"/>
        <v>0</v>
      </c>
      <c r="H31" s="44"/>
      <c r="I31" s="11">
        <f t="shared" si="1"/>
        <v>0</v>
      </c>
      <c r="J31" s="52"/>
      <c r="K31" s="52"/>
      <c r="L31" s="52"/>
      <c r="M31" s="90" t="s">
        <v>178</v>
      </c>
    </row>
    <row r="32" spans="1:13" ht="15.95" customHeight="1" x14ac:dyDescent="0.25">
      <c r="A32" s="41" t="s">
        <v>24</v>
      </c>
      <c r="B32" s="44" t="s">
        <v>121</v>
      </c>
      <c r="C32" s="44"/>
      <c r="D32" s="44"/>
      <c r="E32" s="44"/>
      <c r="F32" s="44"/>
      <c r="G32" s="44">
        <f t="shared" si="2"/>
        <v>0</v>
      </c>
      <c r="H32" s="44"/>
      <c r="I32" s="11">
        <f t="shared" si="1"/>
        <v>0</v>
      </c>
      <c r="J32" s="52"/>
      <c r="K32" s="52"/>
      <c r="L32" s="52"/>
      <c r="M32" s="38" t="s">
        <v>271</v>
      </c>
    </row>
    <row r="33" spans="1:13" s="8" customFormat="1" ht="15.95" customHeight="1" x14ac:dyDescent="0.25">
      <c r="A33" s="41" t="s">
        <v>25</v>
      </c>
      <c r="B33" s="44" t="s">
        <v>120</v>
      </c>
      <c r="C33" s="44">
        <v>62</v>
      </c>
      <c r="D33" s="44"/>
      <c r="E33" s="44"/>
      <c r="F33" s="44"/>
      <c r="G33" s="44">
        <f t="shared" si="2"/>
        <v>1</v>
      </c>
      <c r="H33" s="44"/>
      <c r="I33" s="11">
        <f t="shared" si="1"/>
        <v>1</v>
      </c>
      <c r="J33" s="87" t="s">
        <v>272</v>
      </c>
      <c r="K33" s="52"/>
      <c r="L33" s="52"/>
      <c r="M33" s="38" t="s">
        <v>312</v>
      </c>
    </row>
    <row r="34" spans="1:13" ht="15.95" customHeight="1" x14ac:dyDescent="0.25">
      <c r="A34" s="41" t="s">
        <v>26</v>
      </c>
      <c r="B34" s="44" t="s">
        <v>120</v>
      </c>
      <c r="C34" s="44">
        <v>35</v>
      </c>
      <c r="D34" s="44"/>
      <c r="E34" s="44"/>
      <c r="F34" s="36"/>
      <c r="G34" s="44">
        <f t="shared" si="2"/>
        <v>1</v>
      </c>
      <c r="H34" s="44"/>
      <c r="I34" s="11">
        <f t="shared" si="1"/>
        <v>1</v>
      </c>
      <c r="J34" s="87" t="s">
        <v>313</v>
      </c>
      <c r="K34" s="52"/>
      <c r="L34" s="52"/>
      <c r="M34" s="38" t="s">
        <v>314</v>
      </c>
    </row>
    <row r="35" spans="1:13" ht="15.95" customHeight="1" x14ac:dyDescent="0.25">
      <c r="A35" s="41" t="s">
        <v>27</v>
      </c>
      <c r="B35" s="44" t="s">
        <v>120</v>
      </c>
      <c r="C35" s="44">
        <v>30</v>
      </c>
      <c r="D35" s="44"/>
      <c r="E35" s="44"/>
      <c r="F35" s="36"/>
      <c r="G35" s="44">
        <f t="shared" si="2"/>
        <v>1</v>
      </c>
      <c r="H35" s="44">
        <v>0.5</v>
      </c>
      <c r="I35" s="11">
        <f t="shared" si="1"/>
        <v>0.5</v>
      </c>
      <c r="J35" s="87" t="s">
        <v>343</v>
      </c>
      <c r="K35" s="52"/>
      <c r="L35" s="52"/>
      <c r="M35" s="38" t="s">
        <v>296</v>
      </c>
    </row>
    <row r="36" spans="1:13" ht="15.95" customHeight="1" x14ac:dyDescent="0.25">
      <c r="A36" s="41" t="s">
        <v>28</v>
      </c>
      <c r="B36" s="44" t="s">
        <v>121</v>
      </c>
      <c r="C36" s="44"/>
      <c r="D36" s="44"/>
      <c r="E36" s="44"/>
      <c r="F36" s="44"/>
      <c r="G36" s="44">
        <f t="shared" si="2"/>
        <v>0</v>
      </c>
      <c r="H36" s="44"/>
      <c r="I36" s="11">
        <f t="shared" si="1"/>
        <v>0</v>
      </c>
      <c r="J36" s="52"/>
      <c r="K36" s="52"/>
      <c r="L36" s="52"/>
      <c r="M36" s="38" t="s">
        <v>161</v>
      </c>
    </row>
    <row r="37" spans="1:13" ht="15.95" customHeight="1" x14ac:dyDescent="0.25">
      <c r="A37" s="41" t="s">
        <v>29</v>
      </c>
      <c r="B37" s="44" t="s">
        <v>121</v>
      </c>
      <c r="C37" s="44"/>
      <c r="D37" s="44"/>
      <c r="E37" s="44"/>
      <c r="F37" s="44"/>
      <c r="G37" s="44">
        <f t="shared" si="2"/>
        <v>0</v>
      </c>
      <c r="H37" s="44"/>
      <c r="I37" s="11">
        <f t="shared" si="1"/>
        <v>0</v>
      </c>
      <c r="J37" s="52"/>
      <c r="K37" s="52"/>
      <c r="L37" s="52"/>
      <c r="M37" s="38" t="s">
        <v>157</v>
      </c>
    </row>
    <row r="38" spans="1:13" ht="15.95" customHeight="1" x14ac:dyDescent="0.25">
      <c r="A38" s="41" t="s">
        <v>30</v>
      </c>
      <c r="B38" s="44" t="s">
        <v>120</v>
      </c>
      <c r="C38" s="44" t="s">
        <v>516</v>
      </c>
      <c r="D38" s="44" t="s">
        <v>517</v>
      </c>
      <c r="E38" s="44">
        <v>1857</v>
      </c>
      <c r="F38" s="36" t="s">
        <v>714</v>
      </c>
      <c r="G38" s="44">
        <f t="shared" si="2"/>
        <v>1</v>
      </c>
      <c r="H38" s="44">
        <v>0.5</v>
      </c>
      <c r="I38" s="11">
        <f t="shared" si="1"/>
        <v>0.5</v>
      </c>
      <c r="J38" s="87" t="s">
        <v>518</v>
      </c>
      <c r="K38" s="87" t="s">
        <v>499</v>
      </c>
      <c r="L38" s="87" t="s">
        <v>500</v>
      </c>
      <c r="M38" s="38" t="s">
        <v>501</v>
      </c>
    </row>
    <row r="39" spans="1:13" s="13" customFormat="1" ht="15.95" customHeight="1" x14ac:dyDescent="0.25">
      <c r="A39" s="40" t="s">
        <v>31</v>
      </c>
      <c r="B39" s="45"/>
      <c r="C39" s="45"/>
      <c r="D39" s="45"/>
      <c r="E39" s="45"/>
      <c r="F39" s="45"/>
      <c r="G39" s="46"/>
      <c r="H39" s="46"/>
      <c r="I39" s="12"/>
      <c r="J39" s="53"/>
      <c r="K39" s="53"/>
      <c r="L39" s="53"/>
      <c r="M39" s="43"/>
    </row>
    <row r="40" spans="1:13" s="9" customFormat="1" ht="15.95" customHeight="1" x14ac:dyDescent="0.25">
      <c r="A40" s="41" t="s">
        <v>32</v>
      </c>
      <c r="B40" s="44" t="s">
        <v>121</v>
      </c>
      <c r="C40" s="44"/>
      <c r="D40" s="44"/>
      <c r="E40" s="44"/>
      <c r="F40" s="44"/>
      <c r="G40" s="44">
        <f t="shared" ref="G40:G45" si="3">IF(B40="Да, использовались",1,0)</f>
        <v>0</v>
      </c>
      <c r="H40" s="44"/>
      <c r="I40" s="11">
        <f t="shared" si="1"/>
        <v>0</v>
      </c>
      <c r="J40" s="52"/>
      <c r="K40" s="52"/>
      <c r="L40" s="52"/>
      <c r="M40" s="38" t="s">
        <v>162</v>
      </c>
    </row>
    <row r="41" spans="1:13" s="9" customFormat="1" ht="15.95" customHeight="1" x14ac:dyDescent="0.25">
      <c r="A41" s="41" t="s">
        <v>33</v>
      </c>
      <c r="B41" s="44" t="s">
        <v>121</v>
      </c>
      <c r="C41" s="44"/>
      <c r="D41" s="44"/>
      <c r="E41" s="44"/>
      <c r="F41" s="44"/>
      <c r="G41" s="44">
        <f t="shared" si="3"/>
        <v>0</v>
      </c>
      <c r="H41" s="44"/>
      <c r="I41" s="11">
        <f t="shared" si="1"/>
        <v>0</v>
      </c>
      <c r="J41" s="52"/>
      <c r="K41" s="52"/>
      <c r="L41" s="52"/>
      <c r="M41" s="38" t="s">
        <v>172</v>
      </c>
    </row>
    <row r="42" spans="1:13" ht="15.95" customHeight="1" x14ac:dyDescent="0.25">
      <c r="A42" s="41" t="s">
        <v>34</v>
      </c>
      <c r="B42" s="44" t="s">
        <v>121</v>
      </c>
      <c r="C42" s="44"/>
      <c r="D42" s="44"/>
      <c r="E42" s="44"/>
      <c r="F42" s="44"/>
      <c r="G42" s="44">
        <f t="shared" si="3"/>
        <v>0</v>
      </c>
      <c r="H42" s="44"/>
      <c r="I42" s="11">
        <f t="shared" si="1"/>
        <v>0</v>
      </c>
      <c r="J42" s="52"/>
      <c r="K42" s="52"/>
      <c r="L42" s="52"/>
      <c r="M42" s="38" t="s">
        <v>148</v>
      </c>
    </row>
    <row r="43" spans="1:13" s="8" customFormat="1" ht="15.95" customHeight="1" x14ac:dyDescent="0.25">
      <c r="A43" s="41" t="s">
        <v>35</v>
      </c>
      <c r="B43" s="44" t="s">
        <v>121</v>
      </c>
      <c r="C43" s="44"/>
      <c r="D43" s="44"/>
      <c r="E43" s="44"/>
      <c r="F43" s="44"/>
      <c r="G43" s="44">
        <f t="shared" si="3"/>
        <v>0</v>
      </c>
      <c r="H43" s="44"/>
      <c r="I43" s="11">
        <f t="shared" si="1"/>
        <v>0</v>
      </c>
      <c r="J43" s="52"/>
      <c r="K43" s="52"/>
      <c r="L43" s="52"/>
      <c r="M43" s="38" t="s">
        <v>163</v>
      </c>
    </row>
    <row r="44" spans="1:13" s="9" customFormat="1" ht="15.95" customHeight="1" x14ac:dyDescent="0.25">
      <c r="A44" s="41" t="s">
        <v>36</v>
      </c>
      <c r="B44" s="44" t="s">
        <v>121</v>
      </c>
      <c r="C44" s="44"/>
      <c r="D44" s="44"/>
      <c r="E44" s="44"/>
      <c r="F44" s="44"/>
      <c r="G44" s="44">
        <f t="shared" si="3"/>
        <v>0</v>
      </c>
      <c r="H44" s="44"/>
      <c r="I44" s="11">
        <f t="shared" si="1"/>
        <v>0</v>
      </c>
      <c r="J44" s="52"/>
      <c r="K44" s="52"/>
      <c r="L44" s="52"/>
      <c r="M44" s="92" t="s">
        <v>149</v>
      </c>
    </row>
    <row r="45" spans="1:13" s="9" customFormat="1" ht="15.95" customHeight="1" x14ac:dyDescent="0.25">
      <c r="A45" s="41" t="s">
        <v>37</v>
      </c>
      <c r="B45" s="44" t="s">
        <v>121</v>
      </c>
      <c r="C45" s="44"/>
      <c r="D45" s="44"/>
      <c r="E45" s="44"/>
      <c r="F45" s="44"/>
      <c r="G45" s="44">
        <f t="shared" si="3"/>
        <v>0</v>
      </c>
      <c r="H45" s="44"/>
      <c r="I45" s="11">
        <f t="shared" si="1"/>
        <v>0</v>
      </c>
      <c r="J45" s="52"/>
      <c r="K45" s="52"/>
      <c r="L45" s="52"/>
      <c r="M45" s="93" t="s">
        <v>179</v>
      </c>
    </row>
    <row r="46" spans="1:13" s="13" customFormat="1" ht="15.95" customHeight="1" x14ac:dyDescent="0.25">
      <c r="A46" s="40" t="s">
        <v>38</v>
      </c>
      <c r="B46" s="45"/>
      <c r="C46" s="45"/>
      <c r="D46" s="45"/>
      <c r="E46" s="45"/>
      <c r="F46" s="45"/>
      <c r="G46" s="46"/>
      <c r="H46" s="46"/>
      <c r="I46" s="12"/>
      <c r="J46" s="53"/>
      <c r="K46" s="53"/>
      <c r="L46" s="53"/>
      <c r="M46" s="43"/>
    </row>
    <row r="47" spans="1:13" s="9" customFormat="1" ht="15.95" customHeight="1" x14ac:dyDescent="0.25">
      <c r="A47" s="41" t="s">
        <v>39</v>
      </c>
      <c r="B47" s="44" t="s">
        <v>121</v>
      </c>
      <c r="C47" s="44"/>
      <c r="D47" s="44"/>
      <c r="E47" s="44"/>
      <c r="F47" s="44"/>
      <c r="G47" s="44">
        <f t="shared" ref="G47:G53" si="4">IF(B47="Да, использовались",1,0)</f>
        <v>0</v>
      </c>
      <c r="H47" s="44"/>
      <c r="I47" s="11">
        <f t="shared" si="1"/>
        <v>0</v>
      </c>
      <c r="J47" s="52"/>
      <c r="K47" s="52"/>
      <c r="L47" s="52"/>
      <c r="M47" s="38" t="s">
        <v>315</v>
      </c>
    </row>
    <row r="48" spans="1:13" s="9" customFormat="1" ht="15.95" customHeight="1" x14ac:dyDescent="0.25">
      <c r="A48" s="41" t="s">
        <v>40</v>
      </c>
      <c r="B48" s="44" t="s">
        <v>120</v>
      </c>
      <c r="C48" s="44">
        <v>446</v>
      </c>
      <c r="D48" s="44">
        <v>2894</v>
      </c>
      <c r="E48" s="44"/>
      <c r="F48" s="44"/>
      <c r="G48" s="44">
        <f t="shared" si="4"/>
        <v>1</v>
      </c>
      <c r="H48" s="44"/>
      <c r="I48" s="11">
        <f t="shared" si="1"/>
        <v>1</v>
      </c>
      <c r="J48" s="87" t="s">
        <v>317</v>
      </c>
      <c r="K48" s="87" t="s">
        <v>316</v>
      </c>
      <c r="L48" s="52"/>
      <c r="M48" s="38" t="s">
        <v>318</v>
      </c>
    </row>
    <row r="49" spans="1:13" ht="15.95" customHeight="1" x14ac:dyDescent="0.25">
      <c r="A49" s="41" t="s">
        <v>41</v>
      </c>
      <c r="B49" s="44" t="s">
        <v>120</v>
      </c>
      <c r="C49" s="44"/>
      <c r="D49" s="44">
        <v>369</v>
      </c>
      <c r="E49" s="44"/>
      <c r="F49" s="44"/>
      <c r="G49" s="44">
        <f t="shared" si="4"/>
        <v>1</v>
      </c>
      <c r="H49" s="44"/>
      <c r="I49" s="11">
        <f t="shared" si="1"/>
        <v>1</v>
      </c>
      <c r="J49" s="52"/>
      <c r="K49" s="87" t="s">
        <v>502</v>
      </c>
      <c r="L49" s="52"/>
      <c r="M49" s="38" t="s">
        <v>273</v>
      </c>
    </row>
    <row r="50" spans="1:13" ht="15.95" customHeight="1" x14ac:dyDescent="0.25">
      <c r="A50" s="41" t="s">
        <v>42</v>
      </c>
      <c r="B50" s="44" t="s">
        <v>121</v>
      </c>
      <c r="C50" s="44"/>
      <c r="D50" s="44"/>
      <c r="E50" s="44"/>
      <c r="F50" s="44"/>
      <c r="G50" s="44">
        <f t="shared" si="4"/>
        <v>0</v>
      </c>
      <c r="H50" s="44"/>
      <c r="I50" s="11">
        <f t="shared" si="1"/>
        <v>0</v>
      </c>
      <c r="J50" s="52"/>
      <c r="K50" s="52"/>
      <c r="L50" s="52"/>
      <c r="M50" s="38" t="s">
        <v>173</v>
      </c>
    </row>
    <row r="51" spans="1:13" s="9" customFormat="1" ht="15.95" customHeight="1" x14ac:dyDescent="0.25">
      <c r="A51" s="41" t="s">
        <v>92</v>
      </c>
      <c r="B51" s="44" t="s">
        <v>121</v>
      </c>
      <c r="C51" s="44"/>
      <c r="D51" s="44"/>
      <c r="E51" s="44"/>
      <c r="F51" s="44"/>
      <c r="G51" s="44">
        <f t="shared" si="4"/>
        <v>0</v>
      </c>
      <c r="H51" s="44"/>
      <c r="I51" s="11">
        <f t="shared" si="1"/>
        <v>0</v>
      </c>
      <c r="J51" s="52"/>
      <c r="K51" s="52"/>
      <c r="L51" s="52"/>
      <c r="M51" s="38" t="s">
        <v>274</v>
      </c>
    </row>
    <row r="52" spans="1:13" ht="15.95" customHeight="1" x14ac:dyDescent="0.25">
      <c r="A52" s="41" t="s">
        <v>43</v>
      </c>
      <c r="B52" s="44" t="s">
        <v>121</v>
      </c>
      <c r="C52" s="44"/>
      <c r="D52" s="44"/>
      <c r="E52" s="44"/>
      <c r="F52" s="44"/>
      <c r="G52" s="44">
        <f t="shared" si="4"/>
        <v>0</v>
      </c>
      <c r="H52" s="44"/>
      <c r="I52" s="11">
        <f t="shared" si="1"/>
        <v>0</v>
      </c>
      <c r="J52" s="52"/>
      <c r="K52" s="52"/>
      <c r="L52" s="52"/>
      <c r="M52" s="90" t="s">
        <v>344</v>
      </c>
    </row>
    <row r="53" spans="1:13" ht="15.95" customHeight="1" x14ac:dyDescent="0.25">
      <c r="A53" s="41" t="s">
        <v>44</v>
      </c>
      <c r="B53" s="44" t="s">
        <v>120</v>
      </c>
      <c r="C53" s="44"/>
      <c r="D53" s="44"/>
      <c r="E53" s="44">
        <v>39</v>
      </c>
      <c r="F53" s="44"/>
      <c r="G53" s="44">
        <f t="shared" si="4"/>
        <v>1</v>
      </c>
      <c r="H53" s="44"/>
      <c r="I53" s="11">
        <f t="shared" si="1"/>
        <v>1</v>
      </c>
      <c r="J53" s="52"/>
      <c r="K53" s="52"/>
      <c r="L53" s="87" t="s">
        <v>275</v>
      </c>
      <c r="M53" s="38" t="s">
        <v>150</v>
      </c>
    </row>
    <row r="54" spans="1:13" s="13" customFormat="1" ht="15.95" customHeight="1" x14ac:dyDescent="0.25">
      <c r="A54" s="40" t="s">
        <v>45</v>
      </c>
      <c r="B54" s="45"/>
      <c r="C54" s="45"/>
      <c r="D54" s="45"/>
      <c r="E54" s="45"/>
      <c r="F54" s="45"/>
      <c r="G54" s="46"/>
      <c r="H54" s="46"/>
      <c r="I54" s="12"/>
      <c r="J54" s="53"/>
      <c r="K54" s="53"/>
      <c r="L54" s="53"/>
      <c r="M54" s="43"/>
    </row>
    <row r="55" spans="1:13" s="9" customFormat="1" ht="15.95" customHeight="1" x14ac:dyDescent="0.25">
      <c r="A55" s="41" t="s">
        <v>46</v>
      </c>
      <c r="B55" s="44" t="s">
        <v>120</v>
      </c>
      <c r="C55" s="44"/>
      <c r="D55" s="44"/>
      <c r="E55" s="44">
        <v>347</v>
      </c>
      <c r="F55" s="44"/>
      <c r="G55" s="44">
        <f t="shared" ref="G55:G68" si="5">IF(B55="Да, использовались",1,0)</f>
        <v>1</v>
      </c>
      <c r="H55" s="44"/>
      <c r="I55" s="11">
        <f t="shared" si="1"/>
        <v>1</v>
      </c>
      <c r="J55" s="52"/>
      <c r="K55" s="52"/>
      <c r="L55" s="87" t="s">
        <v>511</v>
      </c>
      <c r="M55" s="38" t="s">
        <v>276</v>
      </c>
    </row>
    <row r="56" spans="1:13" s="9" customFormat="1" ht="15.95" customHeight="1" x14ac:dyDescent="0.25">
      <c r="A56" s="41" t="s">
        <v>47</v>
      </c>
      <c r="B56" s="44" t="s">
        <v>121</v>
      </c>
      <c r="C56" s="44"/>
      <c r="D56" s="44"/>
      <c r="E56" s="44"/>
      <c r="F56" s="44"/>
      <c r="G56" s="44">
        <f t="shared" si="5"/>
        <v>0</v>
      </c>
      <c r="H56" s="44"/>
      <c r="I56" s="11">
        <f t="shared" si="1"/>
        <v>0</v>
      </c>
      <c r="J56" s="52"/>
      <c r="K56" s="52"/>
      <c r="L56" s="52"/>
      <c r="M56" s="38" t="s">
        <v>174</v>
      </c>
    </row>
    <row r="57" spans="1:13" s="9" customFormat="1" ht="15.95" customHeight="1" x14ac:dyDescent="0.25">
      <c r="A57" s="41" t="s">
        <v>48</v>
      </c>
      <c r="B57" s="44" t="s">
        <v>121</v>
      </c>
      <c r="C57" s="44"/>
      <c r="D57" s="44"/>
      <c r="E57" s="44"/>
      <c r="F57" s="44"/>
      <c r="G57" s="44">
        <f t="shared" si="5"/>
        <v>0</v>
      </c>
      <c r="H57" s="44"/>
      <c r="I57" s="11">
        <f t="shared" si="1"/>
        <v>0</v>
      </c>
      <c r="J57" s="52"/>
      <c r="K57" s="52"/>
      <c r="L57" s="52"/>
      <c r="M57" s="38" t="s">
        <v>277</v>
      </c>
    </row>
    <row r="58" spans="1:13" s="9" customFormat="1" ht="15.95" customHeight="1" x14ac:dyDescent="0.25">
      <c r="A58" s="41" t="s">
        <v>49</v>
      </c>
      <c r="B58" s="44" t="s">
        <v>120</v>
      </c>
      <c r="C58" s="44">
        <v>444</v>
      </c>
      <c r="D58" s="44"/>
      <c r="E58" s="44"/>
      <c r="F58" s="36" t="s">
        <v>504</v>
      </c>
      <c r="G58" s="44">
        <f t="shared" si="5"/>
        <v>1</v>
      </c>
      <c r="H58" s="44">
        <v>0.5</v>
      </c>
      <c r="I58" s="11">
        <f t="shared" si="1"/>
        <v>0.5</v>
      </c>
      <c r="J58" s="87" t="s">
        <v>278</v>
      </c>
      <c r="K58" s="52"/>
      <c r="L58" s="52"/>
      <c r="M58" s="38" t="s">
        <v>297</v>
      </c>
    </row>
    <row r="59" spans="1:13" ht="15.95" customHeight="1" x14ac:dyDescent="0.25">
      <c r="A59" s="41" t="s">
        <v>50</v>
      </c>
      <c r="B59" s="44" t="s">
        <v>121</v>
      </c>
      <c r="C59" s="44"/>
      <c r="D59" s="44"/>
      <c r="E59" s="44"/>
      <c r="F59" s="44"/>
      <c r="G59" s="44">
        <f t="shared" si="5"/>
        <v>0</v>
      </c>
      <c r="H59" s="44"/>
      <c r="I59" s="11">
        <f t="shared" si="1"/>
        <v>0</v>
      </c>
      <c r="J59" s="52"/>
      <c r="K59" s="52"/>
      <c r="L59" s="52"/>
      <c r="M59" s="38" t="s">
        <v>151</v>
      </c>
    </row>
    <row r="60" spans="1:13" s="9" customFormat="1" ht="15.95" customHeight="1" x14ac:dyDescent="0.25">
      <c r="A60" s="41" t="s">
        <v>51</v>
      </c>
      <c r="B60" s="44" t="s">
        <v>120</v>
      </c>
      <c r="C60" s="44"/>
      <c r="D60" s="44">
        <v>2</v>
      </c>
      <c r="E60" s="44"/>
      <c r="F60" s="44"/>
      <c r="G60" s="44">
        <f t="shared" si="5"/>
        <v>1</v>
      </c>
      <c r="H60" s="44"/>
      <c r="I60" s="11">
        <f t="shared" si="1"/>
        <v>1</v>
      </c>
      <c r="J60" s="52"/>
      <c r="K60" s="87" t="s">
        <v>513</v>
      </c>
      <c r="L60" s="52"/>
      <c r="M60" s="38" t="s">
        <v>512</v>
      </c>
    </row>
    <row r="61" spans="1:13" s="9" customFormat="1" ht="15.95" customHeight="1" x14ac:dyDescent="0.25">
      <c r="A61" s="41" t="s">
        <v>52</v>
      </c>
      <c r="B61" s="44" t="s">
        <v>120</v>
      </c>
      <c r="C61" s="44">
        <v>10</v>
      </c>
      <c r="D61" s="44"/>
      <c r="E61" s="44"/>
      <c r="F61" s="44"/>
      <c r="G61" s="44">
        <f t="shared" si="5"/>
        <v>1</v>
      </c>
      <c r="H61" s="44"/>
      <c r="I61" s="11">
        <f t="shared" si="1"/>
        <v>1</v>
      </c>
      <c r="J61" s="87" t="s">
        <v>503</v>
      </c>
      <c r="K61" s="52"/>
      <c r="L61" s="52"/>
      <c r="M61" s="38" t="s">
        <v>152</v>
      </c>
    </row>
    <row r="62" spans="1:13" s="9" customFormat="1" ht="15.95" customHeight="1" x14ac:dyDescent="0.25">
      <c r="A62" s="41" t="s">
        <v>53</v>
      </c>
      <c r="B62" s="44" t="s">
        <v>121</v>
      </c>
      <c r="C62" s="44"/>
      <c r="D62" s="44"/>
      <c r="E62" s="44"/>
      <c r="F62" s="44"/>
      <c r="G62" s="44">
        <f t="shared" si="5"/>
        <v>0</v>
      </c>
      <c r="H62" s="44"/>
      <c r="I62" s="11">
        <f t="shared" si="1"/>
        <v>0</v>
      </c>
      <c r="J62" s="52"/>
      <c r="K62" s="52"/>
      <c r="L62" s="52"/>
      <c r="M62" s="93" t="s">
        <v>279</v>
      </c>
    </row>
    <row r="63" spans="1:13" s="9" customFormat="1" ht="15.95" customHeight="1" x14ac:dyDescent="0.25">
      <c r="A63" s="41" t="s">
        <v>54</v>
      </c>
      <c r="B63" s="44" t="s">
        <v>121</v>
      </c>
      <c r="C63" s="44"/>
      <c r="D63" s="44"/>
      <c r="E63" s="44"/>
      <c r="F63" s="44"/>
      <c r="G63" s="44">
        <f t="shared" si="5"/>
        <v>0</v>
      </c>
      <c r="H63" s="44"/>
      <c r="I63" s="11">
        <f t="shared" si="1"/>
        <v>0</v>
      </c>
      <c r="J63" s="52"/>
      <c r="K63" s="52"/>
      <c r="L63" s="52"/>
      <c r="M63" s="38" t="s">
        <v>153</v>
      </c>
    </row>
    <row r="64" spans="1:13" s="9" customFormat="1" ht="15.95" customHeight="1" x14ac:dyDescent="0.25">
      <c r="A64" s="41" t="s">
        <v>55</v>
      </c>
      <c r="B64" s="44" t="s">
        <v>120</v>
      </c>
      <c r="C64" s="44">
        <v>22</v>
      </c>
      <c r="D64" s="44">
        <v>11</v>
      </c>
      <c r="E64" s="44"/>
      <c r="F64" s="44"/>
      <c r="G64" s="44">
        <f t="shared" si="5"/>
        <v>1</v>
      </c>
      <c r="H64" s="44"/>
      <c r="I64" s="11">
        <f t="shared" si="1"/>
        <v>1</v>
      </c>
      <c r="J64" s="87" t="s">
        <v>319</v>
      </c>
      <c r="K64" s="87" t="s">
        <v>320</v>
      </c>
      <c r="L64" s="52"/>
      <c r="M64" s="38" t="s">
        <v>321</v>
      </c>
    </row>
    <row r="65" spans="1:13" ht="15.95" customHeight="1" x14ac:dyDescent="0.25">
      <c r="A65" s="41" t="s">
        <v>56</v>
      </c>
      <c r="B65" s="44" t="s">
        <v>121</v>
      </c>
      <c r="C65" s="44"/>
      <c r="D65" s="44"/>
      <c r="E65" s="44"/>
      <c r="F65" s="44"/>
      <c r="G65" s="44">
        <f t="shared" si="5"/>
        <v>0</v>
      </c>
      <c r="H65" s="44"/>
      <c r="I65" s="11">
        <f t="shared" si="1"/>
        <v>0</v>
      </c>
      <c r="J65" s="52"/>
      <c r="K65" s="52"/>
      <c r="L65" s="52"/>
      <c r="M65" s="38" t="s">
        <v>280</v>
      </c>
    </row>
    <row r="66" spans="1:13" s="9" customFormat="1" ht="15.95" customHeight="1" x14ac:dyDescent="0.25">
      <c r="A66" s="41" t="s">
        <v>57</v>
      </c>
      <c r="B66" s="44" t="s">
        <v>121</v>
      </c>
      <c r="C66" s="44"/>
      <c r="D66" s="44"/>
      <c r="E66" s="44"/>
      <c r="F66" s="44"/>
      <c r="G66" s="44">
        <f t="shared" si="5"/>
        <v>0</v>
      </c>
      <c r="H66" s="44"/>
      <c r="I66" s="11">
        <f t="shared" si="1"/>
        <v>0</v>
      </c>
      <c r="J66" s="52"/>
      <c r="K66" s="52"/>
      <c r="L66" s="52"/>
      <c r="M66" s="38" t="s">
        <v>281</v>
      </c>
    </row>
    <row r="67" spans="1:13" s="9" customFormat="1" ht="15.95" customHeight="1" x14ac:dyDescent="0.25">
      <c r="A67" s="41" t="s">
        <v>58</v>
      </c>
      <c r="B67" s="44" t="s">
        <v>120</v>
      </c>
      <c r="C67" s="44">
        <v>1</v>
      </c>
      <c r="D67" s="44"/>
      <c r="E67" s="44"/>
      <c r="F67" s="44"/>
      <c r="G67" s="44">
        <f t="shared" si="5"/>
        <v>1</v>
      </c>
      <c r="H67" s="44"/>
      <c r="I67" s="11">
        <f t="shared" si="1"/>
        <v>1</v>
      </c>
      <c r="J67" s="87" t="s">
        <v>282</v>
      </c>
      <c r="K67" s="52"/>
      <c r="L67" s="52"/>
      <c r="M67" s="38" t="s">
        <v>282</v>
      </c>
    </row>
    <row r="68" spans="1:13" ht="15.95" customHeight="1" x14ac:dyDescent="0.25">
      <c r="A68" s="41" t="s">
        <v>59</v>
      </c>
      <c r="B68" s="44" t="s">
        <v>120</v>
      </c>
      <c r="C68" s="44">
        <v>1202</v>
      </c>
      <c r="D68" s="44"/>
      <c r="E68" s="44">
        <v>46</v>
      </c>
      <c r="F68" s="44"/>
      <c r="G68" s="44">
        <f t="shared" si="5"/>
        <v>1</v>
      </c>
      <c r="H68" s="44"/>
      <c r="I68" s="11">
        <f t="shared" si="1"/>
        <v>1</v>
      </c>
      <c r="J68" s="87" t="s">
        <v>322</v>
      </c>
      <c r="K68" s="52"/>
      <c r="L68" s="87" t="s">
        <v>323</v>
      </c>
      <c r="M68" s="38" t="s">
        <v>298</v>
      </c>
    </row>
    <row r="69" spans="1:13" s="13" customFormat="1" ht="15.95" customHeight="1" x14ac:dyDescent="0.25">
      <c r="A69" s="40" t="s">
        <v>60</v>
      </c>
      <c r="B69" s="45"/>
      <c r="C69" s="45"/>
      <c r="D69" s="45"/>
      <c r="E69" s="45"/>
      <c r="F69" s="45"/>
      <c r="G69" s="46"/>
      <c r="H69" s="46"/>
      <c r="I69" s="12"/>
      <c r="J69" s="53"/>
      <c r="K69" s="53"/>
      <c r="L69" s="53"/>
      <c r="M69" s="43"/>
    </row>
    <row r="70" spans="1:13" s="9" customFormat="1" ht="15.95" customHeight="1" x14ac:dyDescent="0.25">
      <c r="A70" s="41" t="s">
        <v>61</v>
      </c>
      <c r="B70" s="44" t="s">
        <v>121</v>
      </c>
      <c r="C70" s="44"/>
      <c r="D70" s="44"/>
      <c r="E70" s="44"/>
      <c r="F70" s="44"/>
      <c r="G70" s="44">
        <f t="shared" ref="G70:G75" si="6">IF(B70="Да, использовались",1,0)</f>
        <v>0</v>
      </c>
      <c r="H70" s="44"/>
      <c r="I70" s="11">
        <f t="shared" si="1"/>
        <v>0</v>
      </c>
      <c r="J70" s="52"/>
      <c r="K70" s="52"/>
      <c r="L70" s="52"/>
      <c r="M70" s="38" t="s">
        <v>164</v>
      </c>
    </row>
    <row r="71" spans="1:13" ht="15.95" customHeight="1" x14ac:dyDescent="0.25">
      <c r="A71" s="41" t="s">
        <v>62</v>
      </c>
      <c r="B71" s="44" t="s">
        <v>121</v>
      </c>
      <c r="C71" s="44"/>
      <c r="D71" s="44"/>
      <c r="E71" s="44"/>
      <c r="F71" s="44"/>
      <c r="G71" s="44">
        <f t="shared" si="6"/>
        <v>0</v>
      </c>
      <c r="H71" s="44"/>
      <c r="I71" s="11">
        <f t="shared" si="1"/>
        <v>0</v>
      </c>
      <c r="J71" s="52"/>
      <c r="K71" s="52"/>
      <c r="L71" s="52"/>
      <c r="M71" s="90" t="s">
        <v>283</v>
      </c>
    </row>
    <row r="72" spans="1:13" ht="15.95" customHeight="1" x14ac:dyDescent="0.25">
      <c r="A72" s="41" t="s">
        <v>63</v>
      </c>
      <c r="B72" s="44" t="s">
        <v>121</v>
      </c>
      <c r="C72" s="44"/>
      <c r="D72" s="44"/>
      <c r="E72" s="44"/>
      <c r="F72" s="44"/>
      <c r="G72" s="44">
        <f t="shared" si="6"/>
        <v>0</v>
      </c>
      <c r="H72" s="44"/>
      <c r="I72" s="11">
        <f t="shared" si="1"/>
        <v>0</v>
      </c>
      <c r="J72" s="52"/>
      <c r="K72" s="52"/>
      <c r="L72" s="52"/>
      <c r="M72" s="38" t="s">
        <v>284</v>
      </c>
    </row>
    <row r="73" spans="1:13" s="9" customFormat="1" ht="15.95" customHeight="1" x14ac:dyDescent="0.25">
      <c r="A73" s="41" t="s">
        <v>64</v>
      </c>
      <c r="B73" s="44" t="s">
        <v>121</v>
      </c>
      <c r="C73" s="44"/>
      <c r="D73" s="44"/>
      <c r="E73" s="44"/>
      <c r="F73" s="44"/>
      <c r="G73" s="44">
        <f t="shared" si="6"/>
        <v>0</v>
      </c>
      <c r="H73" s="44"/>
      <c r="I73" s="11">
        <f t="shared" si="1"/>
        <v>0</v>
      </c>
      <c r="J73" s="52"/>
      <c r="K73" s="52"/>
      <c r="L73" s="52"/>
      <c r="M73" s="38" t="s">
        <v>180</v>
      </c>
    </row>
    <row r="74" spans="1:13" s="9" customFormat="1" ht="15.95" customHeight="1" x14ac:dyDescent="0.25">
      <c r="A74" s="41" t="s">
        <v>65</v>
      </c>
      <c r="B74" s="44" t="s">
        <v>121</v>
      </c>
      <c r="C74" s="44"/>
      <c r="D74" s="44"/>
      <c r="E74" s="44"/>
      <c r="F74" s="44"/>
      <c r="G74" s="44">
        <f t="shared" si="6"/>
        <v>0</v>
      </c>
      <c r="H74" s="44"/>
      <c r="I74" s="11">
        <f t="shared" ref="I74:I101" si="7">G74*(1-H74)</f>
        <v>0</v>
      </c>
      <c r="J74" s="52"/>
      <c r="K74" s="52"/>
      <c r="L74" s="52"/>
      <c r="M74" s="38" t="s">
        <v>165</v>
      </c>
    </row>
    <row r="75" spans="1:13" s="9" customFormat="1" ht="15.95" customHeight="1" x14ac:dyDescent="0.25">
      <c r="A75" s="41" t="s">
        <v>66</v>
      </c>
      <c r="B75" s="44" t="s">
        <v>121</v>
      </c>
      <c r="C75" s="44"/>
      <c r="D75" s="44"/>
      <c r="E75" s="44"/>
      <c r="F75" s="44"/>
      <c r="G75" s="44">
        <f t="shared" si="6"/>
        <v>0</v>
      </c>
      <c r="H75" s="44"/>
      <c r="I75" s="11">
        <f t="shared" si="7"/>
        <v>0</v>
      </c>
      <c r="J75" s="52"/>
      <c r="K75" s="52"/>
      <c r="L75" s="52"/>
      <c r="M75" s="38" t="s">
        <v>154</v>
      </c>
    </row>
    <row r="76" spans="1:13" s="13" customFormat="1" ht="15.95" customHeight="1" x14ac:dyDescent="0.25">
      <c r="A76" s="40" t="s">
        <v>67</v>
      </c>
      <c r="B76" s="45"/>
      <c r="C76" s="45"/>
      <c r="D76" s="45"/>
      <c r="E76" s="45"/>
      <c r="F76" s="45"/>
      <c r="G76" s="46"/>
      <c r="H76" s="46"/>
      <c r="I76" s="12"/>
      <c r="J76" s="53"/>
      <c r="K76" s="53"/>
      <c r="L76" s="53"/>
      <c r="M76" s="43"/>
    </row>
    <row r="77" spans="1:13" s="9" customFormat="1" ht="15.95" customHeight="1" x14ac:dyDescent="0.25">
      <c r="A77" s="41" t="s">
        <v>68</v>
      </c>
      <c r="B77" s="44" t="s">
        <v>120</v>
      </c>
      <c r="C77" s="44">
        <v>8</v>
      </c>
      <c r="D77" s="44"/>
      <c r="E77" s="44"/>
      <c r="F77" s="44"/>
      <c r="G77" s="44">
        <f t="shared" ref="G77:G88" si="8">IF(B77="Да, использовались",1,0)</f>
        <v>1</v>
      </c>
      <c r="H77" s="44"/>
      <c r="I77" s="11">
        <f t="shared" si="7"/>
        <v>1</v>
      </c>
      <c r="J77" s="87" t="s">
        <v>285</v>
      </c>
      <c r="K77" s="52"/>
      <c r="L77" s="52"/>
      <c r="M77" s="38" t="s">
        <v>324</v>
      </c>
    </row>
    <row r="78" spans="1:13" s="9" customFormat="1" ht="15.95" customHeight="1" x14ac:dyDescent="0.25">
      <c r="A78" s="41" t="s">
        <v>69</v>
      </c>
      <c r="B78" s="44" t="s">
        <v>121</v>
      </c>
      <c r="C78" s="44"/>
      <c r="D78" s="44"/>
      <c r="E78" s="44"/>
      <c r="F78" s="44"/>
      <c r="G78" s="44">
        <f t="shared" si="8"/>
        <v>0</v>
      </c>
      <c r="H78" s="44"/>
      <c r="I78" s="11">
        <f t="shared" si="7"/>
        <v>0</v>
      </c>
      <c r="J78" s="52"/>
      <c r="K78" s="52"/>
      <c r="L78" s="52"/>
      <c r="M78" s="38" t="s">
        <v>286</v>
      </c>
    </row>
    <row r="79" spans="1:13" s="9" customFormat="1" ht="15.95" customHeight="1" x14ac:dyDescent="0.25">
      <c r="A79" s="41" t="s">
        <v>70</v>
      </c>
      <c r="B79" s="44" t="s">
        <v>120</v>
      </c>
      <c r="C79" s="44"/>
      <c r="D79" s="44"/>
      <c r="E79" s="44">
        <v>112</v>
      </c>
      <c r="F79" s="36" t="s">
        <v>514</v>
      </c>
      <c r="G79" s="44">
        <f t="shared" si="8"/>
        <v>1</v>
      </c>
      <c r="H79" s="44">
        <v>0.5</v>
      </c>
      <c r="I79" s="11">
        <f t="shared" si="7"/>
        <v>0.5</v>
      </c>
      <c r="J79" s="52"/>
      <c r="K79" s="52"/>
      <c r="L79" s="87" t="s">
        <v>325</v>
      </c>
      <c r="M79" s="38" t="s">
        <v>326</v>
      </c>
    </row>
    <row r="80" spans="1:13" s="9" customFormat="1" ht="15.95" customHeight="1" x14ac:dyDescent="0.25">
      <c r="A80" s="41" t="s">
        <v>71</v>
      </c>
      <c r="B80" s="44" t="s">
        <v>121</v>
      </c>
      <c r="C80" s="44"/>
      <c r="D80" s="44"/>
      <c r="E80" s="44"/>
      <c r="F80" s="44"/>
      <c r="G80" s="44">
        <f t="shared" si="8"/>
        <v>0</v>
      </c>
      <c r="H80" s="44"/>
      <c r="I80" s="11">
        <f t="shared" si="7"/>
        <v>0</v>
      </c>
      <c r="J80" s="52"/>
      <c r="K80" s="52"/>
      <c r="L80" s="52"/>
      <c r="M80" s="38" t="s">
        <v>181</v>
      </c>
    </row>
    <row r="81" spans="1:13" ht="15.95" customHeight="1" x14ac:dyDescent="0.25">
      <c r="A81" s="41" t="s">
        <v>72</v>
      </c>
      <c r="B81" s="44" t="s">
        <v>121</v>
      </c>
      <c r="C81" s="44"/>
      <c r="D81" s="44"/>
      <c r="E81" s="44"/>
      <c r="F81" s="44"/>
      <c r="G81" s="44">
        <f t="shared" si="8"/>
        <v>0</v>
      </c>
      <c r="H81" s="44"/>
      <c r="I81" s="11">
        <f t="shared" si="7"/>
        <v>0</v>
      </c>
      <c r="J81" s="52"/>
      <c r="K81" s="52"/>
      <c r="L81" s="52"/>
      <c r="M81" s="38" t="s">
        <v>166</v>
      </c>
    </row>
    <row r="82" spans="1:13" s="9" customFormat="1" ht="15.95" customHeight="1" x14ac:dyDescent="0.25">
      <c r="A82" s="41" t="s">
        <v>73</v>
      </c>
      <c r="B82" s="44" t="s">
        <v>121</v>
      </c>
      <c r="C82" s="44"/>
      <c r="D82" s="44"/>
      <c r="E82" s="44"/>
      <c r="F82" s="44"/>
      <c r="G82" s="44">
        <f t="shared" si="8"/>
        <v>0</v>
      </c>
      <c r="H82" s="44"/>
      <c r="I82" s="11">
        <f t="shared" si="7"/>
        <v>0</v>
      </c>
      <c r="J82" s="52"/>
      <c r="K82" s="52"/>
      <c r="L82" s="52"/>
      <c r="M82" s="38" t="s">
        <v>247</v>
      </c>
    </row>
    <row r="83" spans="1:13" ht="15.95" customHeight="1" x14ac:dyDescent="0.25">
      <c r="A83" s="41" t="s">
        <v>74</v>
      </c>
      <c r="B83" s="44" t="s">
        <v>121</v>
      </c>
      <c r="C83" s="44"/>
      <c r="D83" s="44"/>
      <c r="E83" s="44"/>
      <c r="F83" s="44"/>
      <c r="G83" s="44">
        <f t="shared" si="8"/>
        <v>0</v>
      </c>
      <c r="H83" s="44"/>
      <c r="I83" s="11">
        <f t="shared" si="7"/>
        <v>0</v>
      </c>
      <c r="J83" s="52"/>
      <c r="K83" s="52"/>
      <c r="L83" s="52"/>
      <c r="M83" s="38" t="s">
        <v>287</v>
      </c>
    </row>
    <row r="84" spans="1:13" s="8" customFormat="1" ht="15.95" customHeight="1" x14ac:dyDescent="0.25">
      <c r="A84" s="41" t="s">
        <v>75</v>
      </c>
      <c r="B84" s="44" t="s">
        <v>120</v>
      </c>
      <c r="C84" s="44"/>
      <c r="D84" s="44"/>
      <c r="E84" s="44">
        <v>32</v>
      </c>
      <c r="F84" s="44"/>
      <c r="G84" s="44">
        <f t="shared" si="8"/>
        <v>1</v>
      </c>
      <c r="H84" s="44"/>
      <c r="I84" s="11">
        <f t="shared" si="7"/>
        <v>1</v>
      </c>
      <c r="J84" s="52"/>
      <c r="K84" s="52"/>
      <c r="L84" s="87" t="s">
        <v>288</v>
      </c>
      <c r="M84" s="38" t="s">
        <v>327</v>
      </c>
    </row>
    <row r="85" spans="1:13" s="9" customFormat="1" ht="15.95" customHeight="1" x14ac:dyDescent="0.25">
      <c r="A85" s="41" t="s">
        <v>76</v>
      </c>
      <c r="B85" s="44" t="s">
        <v>121</v>
      </c>
      <c r="C85" s="44"/>
      <c r="D85" s="44"/>
      <c r="E85" s="44"/>
      <c r="F85" s="44"/>
      <c r="G85" s="44">
        <f t="shared" si="8"/>
        <v>0</v>
      </c>
      <c r="H85" s="44"/>
      <c r="I85" s="11">
        <f t="shared" si="7"/>
        <v>0</v>
      </c>
      <c r="J85" s="52"/>
      <c r="K85" s="52"/>
      <c r="L85" s="52"/>
      <c r="M85" s="38" t="s">
        <v>182</v>
      </c>
    </row>
    <row r="86" spans="1:13" ht="15.95" customHeight="1" x14ac:dyDescent="0.25">
      <c r="A86" s="41" t="s">
        <v>77</v>
      </c>
      <c r="B86" s="44" t="s">
        <v>121</v>
      </c>
      <c r="C86" s="44"/>
      <c r="D86" s="44"/>
      <c r="E86" s="44"/>
      <c r="F86" s="44"/>
      <c r="G86" s="44">
        <f t="shared" si="8"/>
        <v>0</v>
      </c>
      <c r="H86" s="44"/>
      <c r="I86" s="11">
        <f t="shared" si="7"/>
        <v>0</v>
      </c>
      <c r="J86" s="52"/>
      <c r="K86" s="52"/>
      <c r="L86" s="52"/>
      <c r="M86" s="38" t="s">
        <v>289</v>
      </c>
    </row>
    <row r="87" spans="1:13" s="9" customFormat="1" ht="15.95" customHeight="1" x14ac:dyDescent="0.25">
      <c r="A87" s="41" t="s">
        <v>78</v>
      </c>
      <c r="B87" s="44" t="s">
        <v>120</v>
      </c>
      <c r="C87" s="44">
        <v>23</v>
      </c>
      <c r="D87" s="44"/>
      <c r="E87" s="44">
        <v>931</v>
      </c>
      <c r="F87" s="44"/>
      <c r="G87" s="44">
        <f t="shared" si="8"/>
        <v>1</v>
      </c>
      <c r="H87" s="44"/>
      <c r="I87" s="11">
        <f t="shared" si="7"/>
        <v>1</v>
      </c>
      <c r="J87" s="87" t="s">
        <v>515</v>
      </c>
      <c r="K87" s="52"/>
      <c r="L87" s="87" t="s">
        <v>328</v>
      </c>
      <c r="M87" s="38" t="s">
        <v>155</v>
      </c>
    </row>
    <row r="88" spans="1:13" s="9" customFormat="1" ht="15.95" customHeight="1" x14ac:dyDescent="0.25">
      <c r="A88" s="41" t="s">
        <v>79</v>
      </c>
      <c r="B88" s="44" t="s">
        <v>120</v>
      </c>
      <c r="C88" s="44"/>
      <c r="D88" s="44">
        <v>18</v>
      </c>
      <c r="E88" s="44"/>
      <c r="F88" s="44"/>
      <c r="G88" s="44">
        <f t="shared" si="8"/>
        <v>1</v>
      </c>
      <c r="H88" s="44"/>
      <c r="I88" s="11">
        <f t="shared" si="7"/>
        <v>1</v>
      </c>
      <c r="J88" s="52"/>
      <c r="K88" s="87" t="s">
        <v>521</v>
      </c>
      <c r="L88" s="52"/>
      <c r="M88" s="38" t="s">
        <v>290</v>
      </c>
    </row>
    <row r="89" spans="1:13" s="13" customFormat="1" ht="15.95" customHeight="1" x14ac:dyDescent="0.25">
      <c r="A89" s="40" t="s">
        <v>80</v>
      </c>
      <c r="B89" s="45"/>
      <c r="C89" s="45"/>
      <c r="D89" s="45"/>
      <c r="E89" s="45"/>
      <c r="F89" s="45"/>
      <c r="G89" s="46"/>
      <c r="H89" s="46"/>
      <c r="I89" s="12"/>
      <c r="J89" s="53"/>
      <c r="K89" s="53"/>
      <c r="L89" s="53"/>
      <c r="M89" s="43"/>
    </row>
    <row r="90" spans="1:13" s="9" customFormat="1" ht="15.95" customHeight="1" x14ac:dyDescent="0.25">
      <c r="A90" s="41" t="s">
        <v>81</v>
      </c>
      <c r="B90" s="44" t="s">
        <v>121</v>
      </c>
      <c r="C90" s="44"/>
      <c r="D90" s="44"/>
      <c r="E90" s="44"/>
      <c r="F90" s="44"/>
      <c r="G90" s="44">
        <f t="shared" ref="G90:G98" si="9">IF(B90="Да, использовались",1,0)</f>
        <v>0</v>
      </c>
      <c r="H90" s="44"/>
      <c r="I90" s="11">
        <f t="shared" si="7"/>
        <v>0</v>
      </c>
      <c r="J90" s="52"/>
      <c r="K90" s="52"/>
      <c r="L90" s="52"/>
      <c r="M90" s="38" t="s">
        <v>175</v>
      </c>
    </row>
    <row r="91" spans="1:13" s="9" customFormat="1" ht="15.95" customHeight="1" x14ac:dyDescent="0.25">
      <c r="A91" s="41" t="s">
        <v>82</v>
      </c>
      <c r="B91" s="44" t="s">
        <v>121</v>
      </c>
      <c r="C91" s="44"/>
      <c r="D91" s="44"/>
      <c r="E91" s="44"/>
      <c r="F91" s="44"/>
      <c r="G91" s="44">
        <f t="shared" si="9"/>
        <v>0</v>
      </c>
      <c r="H91" s="44"/>
      <c r="I91" s="11">
        <f t="shared" si="7"/>
        <v>0</v>
      </c>
      <c r="J91" s="52"/>
      <c r="K91" s="52"/>
      <c r="L91" s="52"/>
      <c r="M91" s="38" t="s">
        <v>176</v>
      </c>
    </row>
    <row r="92" spans="1:13" ht="15.95" customHeight="1" x14ac:dyDescent="0.25">
      <c r="A92" s="41" t="s">
        <v>83</v>
      </c>
      <c r="B92" s="44" t="s">
        <v>121</v>
      </c>
      <c r="C92" s="44"/>
      <c r="D92" s="44"/>
      <c r="E92" s="44"/>
      <c r="F92" s="44"/>
      <c r="G92" s="44">
        <f t="shared" si="9"/>
        <v>0</v>
      </c>
      <c r="H92" s="44"/>
      <c r="I92" s="11">
        <f t="shared" si="7"/>
        <v>0</v>
      </c>
      <c r="J92" s="52"/>
      <c r="K92" s="52"/>
      <c r="L92" s="52"/>
      <c r="M92" s="38" t="s">
        <v>291</v>
      </c>
    </row>
    <row r="93" spans="1:13" ht="15.95" customHeight="1" x14ac:dyDescent="0.25">
      <c r="A93" s="41" t="s">
        <v>84</v>
      </c>
      <c r="B93" s="44" t="s">
        <v>121</v>
      </c>
      <c r="C93" s="44"/>
      <c r="D93" s="44"/>
      <c r="E93" s="44"/>
      <c r="F93" s="44"/>
      <c r="G93" s="44">
        <f t="shared" si="9"/>
        <v>0</v>
      </c>
      <c r="H93" s="44"/>
      <c r="I93" s="11">
        <f t="shared" si="7"/>
        <v>0</v>
      </c>
      <c r="J93" s="52"/>
      <c r="K93" s="52"/>
      <c r="L93" s="52"/>
      <c r="M93" s="38" t="s">
        <v>156</v>
      </c>
    </row>
    <row r="94" spans="1:13" ht="15.95" customHeight="1" x14ac:dyDescent="0.25">
      <c r="A94" s="41" t="s">
        <v>85</v>
      </c>
      <c r="B94" s="44" t="s">
        <v>121</v>
      </c>
      <c r="C94" s="44"/>
      <c r="D94" s="44"/>
      <c r="E94" s="44"/>
      <c r="F94" s="44"/>
      <c r="G94" s="44">
        <f t="shared" si="9"/>
        <v>0</v>
      </c>
      <c r="H94" s="44"/>
      <c r="I94" s="11">
        <f t="shared" si="7"/>
        <v>0</v>
      </c>
      <c r="J94" s="52"/>
      <c r="K94" s="52"/>
      <c r="L94" s="52"/>
      <c r="M94" s="38" t="s">
        <v>167</v>
      </c>
    </row>
    <row r="95" spans="1:13" s="9" customFormat="1" ht="15.95" customHeight="1" x14ac:dyDescent="0.25">
      <c r="A95" s="41" t="s">
        <v>86</v>
      </c>
      <c r="B95" s="44" t="s">
        <v>121</v>
      </c>
      <c r="C95" s="44"/>
      <c r="D95" s="44"/>
      <c r="E95" s="44"/>
      <c r="F95" s="44"/>
      <c r="G95" s="44">
        <f t="shared" si="9"/>
        <v>0</v>
      </c>
      <c r="H95" s="44"/>
      <c r="I95" s="11">
        <f t="shared" si="7"/>
        <v>0</v>
      </c>
      <c r="J95" s="52"/>
      <c r="K95" s="52"/>
      <c r="L95" s="52"/>
      <c r="M95" s="38" t="s">
        <v>292</v>
      </c>
    </row>
    <row r="96" spans="1:13" s="9" customFormat="1" ht="15.95" customHeight="1" x14ac:dyDescent="0.25">
      <c r="A96" s="41" t="s">
        <v>87</v>
      </c>
      <c r="B96" s="44" t="s">
        <v>121</v>
      </c>
      <c r="C96" s="44"/>
      <c r="D96" s="44"/>
      <c r="E96" s="44"/>
      <c r="F96" s="44"/>
      <c r="G96" s="44">
        <f t="shared" si="9"/>
        <v>0</v>
      </c>
      <c r="H96" s="44"/>
      <c r="I96" s="11">
        <f t="shared" si="7"/>
        <v>0</v>
      </c>
      <c r="J96" s="52"/>
      <c r="K96" s="52"/>
      <c r="L96" s="52"/>
      <c r="M96" s="38" t="s">
        <v>293</v>
      </c>
    </row>
    <row r="97" spans="1:13" s="9" customFormat="1" ht="15.95" customHeight="1" x14ac:dyDescent="0.25">
      <c r="A97" s="41" t="s">
        <v>88</v>
      </c>
      <c r="B97" s="44" t="s">
        <v>121</v>
      </c>
      <c r="C97" s="44"/>
      <c r="D97" s="44"/>
      <c r="E97" s="44"/>
      <c r="F97" s="44"/>
      <c r="G97" s="44">
        <f t="shared" si="9"/>
        <v>0</v>
      </c>
      <c r="H97" s="44"/>
      <c r="I97" s="11">
        <f t="shared" si="7"/>
        <v>0</v>
      </c>
      <c r="J97" s="52"/>
      <c r="K97" s="52"/>
      <c r="L97" s="52"/>
      <c r="M97" s="90" t="s">
        <v>183</v>
      </c>
    </row>
    <row r="98" spans="1:13" s="9" customFormat="1" ht="15.95" customHeight="1" x14ac:dyDescent="0.25">
      <c r="A98" s="41" t="s">
        <v>89</v>
      </c>
      <c r="B98" s="44" t="s">
        <v>121</v>
      </c>
      <c r="C98" s="44"/>
      <c r="D98" s="44"/>
      <c r="E98" s="44"/>
      <c r="F98" s="44"/>
      <c r="G98" s="44">
        <f t="shared" si="9"/>
        <v>0</v>
      </c>
      <c r="H98" s="44"/>
      <c r="I98" s="11">
        <f t="shared" si="7"/>
        <v>0</v>
      </c>
      <c r="J98" s="52"/>
      <c r="K98" s="52"/>
      <c r="L98" s="52"/>
      <c r="M98" s="38" t="s">
        <v>294</v>
      </c>
    </row>
    <row r="99" spans="1:13" s="13" customFormat="1" ht="15.95" customHeight="1" x14ac:dyDescent="0.25">
      <c r="A99" s="40" t="s">
        <v>102</v>
      </c>
      <c r="B99" s="51"/>
      <c r="C99" s="51"/>
      <c r="D99" s="51"/>
      <c r="E99" s="51"/>
      <c r="F99" s="51"/>
      <c r="G99" s="46"/>
      <c r="H99" s="51"/>
      <c r="I99" s="12"/>
      <c r="J99" s="53"/>
      <c r="K99" s="53"/>
      <c r="L99" s="53"/>
      <c r="M99" s="68"/>
    </row>
    <row r="100" spans="1:13" ht="15.95" customHeight="1" x14ac:dyDescent="0.25">
      <c r="A100" s="41" t="s">
        <v>103</v>
      </c>
      <c r="B100" s="91" t="s">
        <v>120</v>
      </c>
      <c r="C100" s="91">
        <v>476</v>
      </c>
      <c r="D100" s="91">
        <v>31</v>
      </c>
      <c r="E100" s="91"/>
      <c r="F100" s="91"/>
      <c r="G100" s="44">
        <f>IF(B100="Да, использовались",1,0)</f>
        <v>1</v>
      </c>
      <c r="H100" s="85"/>
      <c r="I100" s="11">
        <f t="shared" si="7"/>
        <v>1</v>
      </c>
      <c r="J100" s="87" t="s">
        <v>330</v>
      </c>
      <c r="K100" s="87" t="s">
        <v>331</v>
      </c>
      <c r="L100" s="52"/>
      <c r="M100" s="94" t="s">
        <v>329</v>
      </c>
    </row>
    <row r="101" spans="1:13" ht="15.95" customHeight="1" x14ac:dyDescent="0.25">
      <c r="A101" s="41" t="s">
        <v>104</v>
      </c>
      <c r="B101" s="91" t="s">
        <v>121</v>
      </c>
      <c r="C101" s="85"/>
      <c r="D101" s="85"/>
      <c r="E101" s="85"/>
      <c r="F101" s="85"/>
      <c r="G101" s="44">
        <f>IF(B101="Да, использовались",1,0)</f>
        <v>0</v>
      </c>
      <c r="H101" s="85"/>
      <c r="I101" s="11">
        <f t="shared" si="7"/>
        <v>0</v>
      </c>
      <c r="J101" s="52"/>
      <c r="K101" s="52"/>
      <c r="L101" s="52"/>
      <c r="M101" s="94" t="s">
        <v>295</v>
      </c>
    </row>
    <row r="103" spans="1:13" x14ac:dyDescent="0.25">
      <c r="A103" s="4"/>
      <c r="B103" s="4"/>
      <c r="C103" s="34"/>
      <c r="D103" s="34"/>
      <c r="E103" s="34"/>
      <c r="F103" s="34"/>
      <c r="G103" s="4"/>
      <c r="H103" s="4"/>
      <c r="I103" s="7"/>
      <c r="J103" s="7"/>
      <c r="K103" s="7"/>
      <c r="L103" s="7"/>
    </row>
    <row r="107" spans="1:13" x14ac:dyDescent="0.25">
      <c r="A107" s="4"/>
      <c r="B107" s="4"/>
      <c r="C107" s="34"/>
      <c r="D107" s="34"/>
      <c r="E107" s="34"/>
      <c r="F107" s="34"/>
      <c r="G107" s="4"/>
      <c r="H107" s="4"/>
      <c r="I107" s="7"/>
      <c r="J107" s="7"/>
      <c r="K107" s="7"/>
      <c r="L107" s="7"/>
    </row>
    <row r="110" spans="1:13" x14ac:dyDescent="0.25">
      <c r="A110" s="4"/>
      <c r="B110" s="4"/>
      <c r="C110" s="34"/>
      <c r="D110" s="34"/>
      <c r="E110" s="34"/>
      <c r="F110" s="34"/>
      <c r="G110" s="4"/>
      <c r="H110" s="4"/>
      <c r="I110" s="7"/>
      <c r="J110" s="7"/>
      <c r="K110" s="7"/>
      <c r="L110" s="7"/>
    </row>
    <row r="114" spans="1:12" x14ac:dyDescent="0.25">
      <c r="A114" s="4"/>
      <c r="B114" s="4"/>
      <c r="C114" s="34"/>
      <c r="D114" s="34"/>
      <c r="E114" s="34"/>
      <c r="F114" s="34"/>
      <c r="G114" s="4"/>
      <c r="H114" s="4"/>
      <c r="I114" s="7"/>
      <c r="J114" s="7"/>
      <c r="K114" s="7"/>
      <c r="L114" s="7"/>
    </row>
  </sheetData>
  <autoFilter ref="A8:M8"/>
  <mergeCells count="19">
    <mergeCell ref="J5:M5"/>
    <mergeCell ref="D6:D7"/>
    <mergeCell ref="M6:M7"/>
    <mergeCell ref="L6:L7"/>
    <mergeCell ref="J6:J7"/>
    <mergeCell ref="K6:K7"/>
    <mergeCell ref="A1:M1"/>
    <mergeCell ref="A3:M3"/>
    <mergeCell ref="A4:M4"/>
    <mergeCell ref="A5:A7"/>
    <mergeCell ref="F5:F7"/>
    <mergeCell ref="G5:I5"/>
    <mergeCell ref="I6:I7"/>
    <mergeCell ref="C5:E5"/>
    <mergeCell ref="C6:C7"/>
    <mergeCell ref="A2:M2"/>
    <mergeCell ref="H6:H7"/>
    <mergeCell ref="G6:G7"/>
    <mergeCell ref="E6:E7"/>
  </mergeCells>
  <dataValidations count="2">
    <dataValidation type="list" allowBlank="1" showInputMessage="1" showErrorMessage="1" sqref="B8:B101">
      <formula1>$B$6:$B$7</formula1>
    </dataValidation>
    <dataValidation type="list" allowBlank="1" showInputMessage="1" showErrorMessage="1" sqref="H8:H101">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M10" r:id="rId1"/>
    <hyperlink ref="M11" r:id="rId2"/>
    <hyperlink ref="M12" r:id="rId3"/>
    <hyperlink ref="M13" r:id="rId4"/>
    <hyperlink ref="M14" r:id="rId5"/>
    <hyperlink ref="M15" r:id="rId6"/>
    <hyperlink ref="M17" r:id="rId7"/>
    <hyperlink ref="M19" r:id="rId8"/>
    <hyperlink ref="M20" r:id="rId9"/>
    <hyperlink ref="M21" r:id="rId10"/>
    <hyperlink ref="M23" r:id="rId11"/>
    <hyperlink ref="M24" r:id="rId12"/>
    <hyperlink ref="M30" r:id="rId13"/>
    <hyperlink ref="M31" r:id="rId14"/>
    <hyperlink ref="M32" r:id="rId15"/>
    <hyperlink ref="M36" r:id="rId16"/>
    <hyperlink ref="M37" r:id="rId17"/>
    <hyperlink ref="M38" r:id="rId18" display="http://dfei.adm-nao.ru/"/>
    <hyperlink ref="M40" r:id="rId19"/>
    <hyperlink ref="M41" r:id="rId20"/>
    <hyperlink ref="M42" r:id="rId21"/>
    <hyperlink ref="M43" r:id="rId22"/>
    <hyperlink ref="M44" r:id="rId23"/>
    <hyperlink ref="M45" r:id="rId24"/>
    <hyperlink ref="M49" r:id="rId25"/>
    <hyperlink ref="M50" r:id="rId26"/>
    <hyperlink ref="M51" r:id="rId27"/>
    <hyperlink ref="M52" r:id="rId28" display="http://www.minfinchr.ru/o-ministerstve"/>
    <hyperlink ref="M55" r:id="rId29"/>
    <hyperlink ref="M56" r:id="rId30"/>
    <hyperlink ref="M57" r:id="rId31"/>
    <hyperlink ref="M59" r:id="rId32"/>
    <hyperlink ref="M61" r:id="rId33"/>
    <hyperlink ref="M62" r:id="rId34"/>
    <hyperlink ref="M63" r:id="rId35"/>
    <hyperlink ref="M65" r:id="rId36"/>
    <hyperlink ref="M66" r:id="rId37"/>
    <hyperlink ref="M67" r:id="rId38"/>
    <hyperlink ref="M70" r:id="rId39"/>
    <hyperlink ref="M71" r:id="rId40"/>
    <hyperlink ref="M72" r:id="rId41"/>
    <hyperlink ref="M73" r:id="rId42"/>
    <hyperlink ref="M74" r:id="rId43"/>
    <hyperlink ref="M75" r:id="rId44"/>
    <hyperlink ref="M78" r:id="rId45"/>
    <hyperlink ref="M80" r:id="rId46"/>
    <hyperlink ref="M81" r:id="rId47"/>
    <hyperlink ref="M82" r:id="rId48"/>
    <hyperlink ref="M83" r:id="rId49"/>
    <hyperlink ref="M85" r:id="rId50"/>
    <hyperlink ref="M86" r:id="rId51"/>
    <hyperlink ref="M88" r:id="rId52"/>
    <hyperlink ref="M90" r:id="rId53"/>
    <hyperlink ref="M91" r:id="rId54" location="/plan/plan/indicators"/>
    <hyperlink ref="M92" r:id="rId55"/>
    <hyperlink ref="M93" r:id="rId56"/>
    <hyperlink ref="M94" r:id="rId57"/>
    <hyperlink ref="M95" r:id="rId58"/>
    <hyperlink ref="M96" r:id="rId59"/>
    <hyperlink ref="M97" r:id="rId60"/>
    <hyperlink ref="M98" r:id="rId61"/>
    <hyperlink ref="M101" r:id="rId62"/>
    <hyperlink ref="J22" r:id="rId63"/>
    <hyperlink ref="K22" r:id="rId64"/>
    <hyperlink ref="M29" r:id="rId65"/>
    <hyperlink ref="K48" r:id="rId66"/>
    <hyperlink ref="K9" r:id="rId67"/>
    <hyperlink ref="K38" r:id="rId68"/>
    <hyperlink ref="L38" r:id="rId69"/>
    <hyperlink ref="K49" r:id="rId70"/>
    <hyperlink ref="J61" r:id="rId71"/>
    <hyperlink ref="M9" r:id="rId72"/>
    <hyperlink ref="M18" r:id="rId73"/>
    <hyperlink ref="M22" r:id="rId74"/>
    <hyperlink ref="M26" r:id="rId75"/>
    <hyperlink ref="J26" r:id="rId76"/>
    <hyperlink ref="M28" r:id="rId77"/>
    <hyperlink ref="L29" r:id="rId78"/>
    <hyperlink ref="J35" r:id="rId79"/>
    <hyperlink ref="M48" r:id="rId80"/>
    <hyperlink ref="M53" r:id="rId81"/>
    <hyperlink ref="L55" r:id="rId82"/>
    <hyperlink ref="M58" r:id="rId83"/>
    <hyperlink ref="J58" r:id="rId84"/>
    <hyperlink ref="M60" r:id="rId85"/>
    <hyperlink ref="K60" r:id="rId86"/>
    <hyperlink ref="M64" r:id="rId87"/>
    <hyperlink ref="M68" r:id="rId88"/>
    <hyperlink ref="M79" r:id="rId89"/>
    <hyperlink ref="L79" r:id="rId90"/>
    <hyperlink ref="M84" r:id="rId91"/>
    <hyperlink ref="M87" r:id="rId92"/>
    <hyperlink ref="M100" r:id="rId93"/>
    <hyperlink ref="J77" r:id="rId94"/>
    <hyperlink ref="J68" r:id="rId95"/>
    <hyperlink ref="J67" r:id="rId96"/>
    <hyperlink ref="J64" r:id="rId97"/>
    <hyperlink ref="J48" r:id="rId98"/>
    <hyperlink ref="J38" r:id="rId99"/>
    <hyperlink ref="J34" r:id="rId100"/>
    <hyperlink ref="J33" r:id="rId101"/>
    <hyperlink ref="J28" r:id="rId102"/>
    <hyperlink ref="J18" r:id="rId103"/>
    <hyperlink ref="M25" r:id="rId104"/>
    <hyperlink ref="M47" r:id="rId105"/>
    <hyperlink ref="K88" r:id="rId106"/>
    <hyperlink ref="L18" r:id="rId107"/>
    <hyperlink ref="L53" r:id="rId108"/>
    <hyperlink ref="K64" r:id="rId109"/>
    <hyperlink ref="L68" r:id="rId110"/>
    <hyperlink ref="L84" r:id="rId111"/>
    <hyperlink ref="J87" r:id="rId112"/>
    <hyperlink ref="L87" r:id="rId113"/>
    <hyperlink ref="J100" r:id="rId114"/>
    <hyperlink ref="K100" r:id="rId115"/>
    <hyperlink ref="M16" r:id="rId116"/>
  </hyperlinks>
  <pageMargins left="0.51181102362204722" right="0.51181102362204722" top="0.55118110236220474" bottom="0.55118110236220474" header="0.31496062992125984" footer="0.31496062992125984"/>
  <pageSetup paperSize="9" scale="67" fitToHeight="3" orientation="landscape" r:id="rId117"/>
  <headerFooter>
    <oddFooter>&amp;C&amp;"Times New Roman,обычный"&amp;8&amp;P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17"/>
  <sheetViews>
    <sheetView zoomScaleNormal="100" workbookViewId="0">
      <pane ySplit="10" topLeftCell="A11" activePane="bottomLeft" state="frozen"/>
      <selection pane="bottomLeft" activeCell="B107" sqref="B107"/>
    </sheetView>
  </sheetViews>
  <sheetFormatPr defaultRowHeight="15" x14ac:dyDescent="0.25"/>
  <cols>
    <col min="1" max="1" width="33.42578125" style="3" customWidth="1"/>
    <col min="2" max="2" width="39.85546875" style="3" customWidth="1"/>
    <col min="3" max="3" width="15.28515625" style="3" customWidth="1"/>
    <col min="4" max="6" width="10.7109375" style="3" customWidth="1"/>
    <col min="7" max="8" width="14.7109375" style="3" customWidth="1"/>
    <col min="9" max="9" width="6.7109375" style="3" customWidth="1"/>
    <col min="10" max="10" width="10.7109375" style="3" customWidth="1"/>
    <col min="11" max="11" width="6.7109375" style="6" customWidth="1"/>
    <col min="12" max="12" width="30.7109375" customWidth="1"/>
  </cols>
  <sheetData>
    <row r="1" spans="1:12" s="1" customFormat="1" ht="18.75" customHeight="1" x14ac:dyDescent="0.2">
      <c r="A1" s="137" t="s">
        <v>378</v>
      </c>
      <c r="B1" s="137"/>
      <c r="C1" s="137"/>
      <c r="D1" s="137"/>
      <c r="E1" s="137"/>
      <c r="F1" s="137"/>
      <c r="G1" s="137"/>
      <c r="H1" s="137"/>
      <c r="I1" s="137"/>
      <c r="J1" s="137"/>
      <c r="K1" s="137"/>
      <c r="L1" s="138"/>
    </row>
    <row r="2" spans="1:12" s="1" customFormat="1" ht="15.95" customHeight="1" x14ac:dyDescent="0.2">
      <c r="A2" s="125" t="s">
        <v>532</v>
      </c>
      <c r="B2" s="161"/>
      <c r="C2" s="161"/>
      <c r="D2" s="161"/>
      <c r="E2" s="161"/>
      <c r="F2" s="161"/>
      <c r="G2" s="161"/>
      <c r="H2" s="161"/>
      <c r="I2" s="161"/>
      <c r="J2" s="161"/>
      <c r="K2" s="161"/>
      <c r="L2" s="161"/>
    </row>
    <row r="3" spans="1:12" s="1" customFormat="1" ht="50.25" customHeight="1" x14ac:dyDescent="0.2">
      <c r="A3" s="126" t="str">
        <f>'Методика  (раздел 15)'!B30</f>
        <v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v>
      </c>
      <c r="B3" s="126"/>
      <c r="C3" s="126"/>
      <c r="D3" s="126"/>
      <c r="E3" s="126"/>
      <c r="F3" s="126"/>
      <c r="G3" s="126"/>
      <c r="H3" s="126"/>
      <c r="I3" s="126"/>
      <c r="J3" s="126"/>
      <c r="K3" s="126"/>
      <c r="L3" s="153"/>
    </row>
    <row r="4" spans="1:12" s="1" customFormat="1" ht="15" customHeight="1" x14ac:dyDescent="0.2">
      <c r="A4" s="126" t="str">
        <f>'Методика  (раздел 15)'!B31</f>
        <v>Показатель оценивается при обязательном соблюдении следующих условий:</v>
      </c>
      <c r="B4" s="126"/>
      <c r="C4" s="126"/>
      <c r="D4" s="126"/>
      <c r="E4" s="126"/>
      <c r="F4" s="126"/>
      <c r="G4" s="126"/>
      <c r="H4" s="126"/>
      <c r="I4" s="126"/>
      <c r="J4" s="126"/>
      <c r="K4" s="126"/>
      <c r="L4" s="153"/>
    </row>
    <row r="5" spans="1:12" s="1" customFormat="1" ht="24.75" customHeight="1" x14ac:dyDescent="0.2">
      <c r="A5" s="126" t="str">
        <f>'Методика  (раздел 15)'!B32</f>
        <v>а) Открытость сведений о работе общественного совета, созданного при финансовом органе субъекта РФ.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созданного при финансовом органе субъекта РФ; б) регламент его работы; в) годовой план его работы на 2015 год.</v>
      </c>
      <c r="B5" s="126"/>
      <c r="C5" s="126"/>
      <c r="D5" s="126"/>
      <c r="E5" s="126"/>
      <c r="F5" s="126"/>
      <c r="G5" s="126"/>
      <c r="H5" s="126"/>
      <c r="I5" s="126"/>
      <c r="J5" s="126"/>
      <c r="K5" s="126"/>
      <c r="L5" s="153"/>
    </row>
    <row r="6" spans="1:12" s="1" customFormat="1" ht="38.25" customHeight="1" x14ac:dyDescent="0.2">
      <c r="A6" s="126" t="str">
        <f>'Методика  (раздел 15)'!B33</f>
        <v>б)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общественного совета при исполнительных органах государственной власти. То есть, в состав общественного совета, созданного при финансовом органе субъекта РФ, не должны входить лица, замещающие государственные должности РФ и субъектов РФ, должности государственной службы РФ и субъектов РФ, и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N 32-ФЗ «Об Общественной палате Российской Федерации» не могут быть членами Общественной палаты РФ.</v>
      </c>
      <c r="B6" s="126"/>
      <c r="C6" s="126"/>
      <c r="D6" s="126"/>
      <c r="E6" s="126"/>
      <c r="F6" s="126"/>
      <c r="G6" s="126"/>
      <c r="H6" s="126"/>
      <c r="I6" s="126"/>
      <c r="J6" s="126"/>
      <c r="K6" s="126"/>
      <c r="L6" s="153"/>
    </row>
    <row r="7" spans="1:12" s="1" customFormat="1" ht="15.75" customHeight="1" x14ac:dyDescent="0.2">
      <c r="A7" s="126" t="str">
        <f>'Методика  (раздел 15)'!B34</f>
        <v>В случае несоблюдения указанных условий оценка показателя принимает значение 0 баллов.</v>
      </c>
      <c r="B7" s="126"/>
      <c r="C7" s="126"/>
      <c r="D7" s="126"/>
      <c r="E7" s="126"/>
      <c r="F7" s="126"/>
      <c r="G7" s="126"/>
      <c r="H7" s="126"/>
      <c r="I7" s="126"/>
      <c r="J7" s="126"/>
      <c r="K7" s="126"/>
      <c r="L7" s="153"/>
    </row>
    <row r="8" spans="1:12" ht="56.25" customHeight="1" x14ac:dyDescent="0.25">
      <c r="A8" s="127" t="s">
        <v>105</v>
      </c>
      <c r="B8" s="103" t="s">
        <v>384</v>
      </c>
      <c r="C8" s="157" t="s">
        <v>136</v>
      </c>
      <c r="D8" s="162" t="s">
        <v>184</v>
      </c>
      <c r="E8" s="163"/>
      <c r="F8" s="164"/>
      <c r="G8" s="157" t="s">
        <v>142</v>
      </c>
      <c r="H8" s="127" t="s">
        <v>132</v>
      </c>
      <c r="I8" s="130" t="s">
        <v>389</v>
      </c>
      <c r="J8" s="131"/>
      <c r="K8" s="139"/>
      <c r="L8" s="127" t="s">
        <v>95</v>
      </c>
    </row>
    <row r="9" spans="1:12" ht="14.1" customHeight="1" x14ac:dyDescent="0.25">
      <c r="A9" s="128"/>
      <c r="B9" s="39" t="s">
        <v>185</v>
      </c>
      <c r="C9" s="158"/>
      <c r="D9" s="159" t="s">
        <v>139</v>
      </c>
      <c r="E9" s="149" t="s">
        <v>137</v>
      </c>
      <c r="F9" s="157" t="s">
        <v>138</v>
      </c>
      <c r="G9" s="158"/>
      <c r="H9" s="128"/>
      <c r="I9" s="127" t="s">
        <v>109</v>
      </c>
      <c r="J9" s="127" t="s">
        <v>107</v>
      </c>
      <c r="K9" s="142" t="s">
        <v>108</v>
      </c>
      <c r="L9" s="140"/>
    </row>
    <row r="10" spans="1:12" ht="14.1" customHeight="1" x14ac:dyDescent="0.25">
      <c r="A10" s="128"/>
      <c r="B10" s="39" t="s">
        <v>332</v>
      </c>
      <c r="C10" s="158"/>
      <c r="D10" s="160"/>
      <c r="E10" s="154"/>
      <c r="F10" s="158"/>
      <c r="G10" s="158"/>
      <c r="H10" s="128"/>
      <c r="I10" s="155"/>
      <c r="J10" s="155"/>
      <c r="K10" s="156"/>
      <c r="L10" s="140"/>
    </row>
    <row r="11" spans="1:12" s="13" customFormat="1" ht="15.95" customHeight="1" x14ac:dyDescent="0.25">
      <c r="A11" s="40" t="s">
        <v>0</v>
      </c>
      <c r="B11" s="40"/>
      <c r="C11" s="40"/>
      <c r="D11" s="40"/>
      <c r="E11" s="40"/>
      <c r="F11" s="40"/>
      <c r="G11" s="40"/>
      <c r="H11" s="40"/>
      <c r="I11" s="40"/>
      <c r="J11" s="40"/>
      <c r="K11" s="10"/>
      <c r="L11" s="42"/>
    </row>
    <row r="12" spans="1:12" s="8" customFormat="1" ht="15.95" customHeight="1" x14ac:dyDescent="0.25">
      <c r="A12" s="41" t="s">
        <v>1</v>
      </c>
      <c r="B12" s="44" t="s">
        <v>185</v>
      </c>
      <c r="C12" s="44" t="str">
        <f>IF(AND(D12="Да",E12="Да",F12="Да"),"Да","Нет")</f>
        <v>Да</v>
      </c>
      <c r="D12" s="44" t="s">
        <v>140</v>
      </c>
      <c r="E12" s="44" t="s">
        <v>140</v>
      </c>
      <c r="F12" s="44" t="s">
        <v>140</v>
      </c>
      <c r="G12" s="44" t="s">
        <v>140</v>
      </c>
      <c r="H12" s="44"/>
      <c r="I12" s="44">
        <f>IF(AND(B12="Да, проводились и опубликованы протоколы",C12="Да",G12="Да"),1,0)</f>
        <v>1</v>
      </c>
      <c r="J12" s="44"/>
      <c r="K12" s="11">
        <f>I12*(1-J12)</f>
        <v>1</v>
      </c>
      <c r="L12" s="90" t="s">
        <v>188</v>
      </c>
    </row>
    <row r="13" spans="1:12" ht="15.95" customHeight="1" x14ac:dyDescent="0.25">
      <c r="A13" s="41" t="s">
        <v>2</v>
      </c>
      <c r="B13" s="44" t="s">
        <v>332</v>
      </c>
      <c r="C13" s="44" t="str">
        <f t="shared" ref="C13:C76" si="0">IF(AND(D13="Да",E13="Да",F13="Да"),"Да","Нет")</f>
        <v>Нет</v>
      </c>
      <c r="D13" s="44" t="s">
        <v>141</v>
      </c>
      <c r="E13" s="44" t="s">
        <v>140</v>
      </c>
      <c r="F13" s="44" t="s">
        <v>141</v>
      </c>
      <c r="G13" s="44"/>
      <c r="H13" s="36" t="s">
        <v>333</v>
      </c>
      <c r="I13" s="44">
        <f t="shared" ref="I13:I76" si="1">IF(AND(B13="Да, проводились и опубликованы протоколы",C13="Да",G13="Да"),1,0)</f>
        <v>0</v>
      </c>
      <c r="J13" s="44">
        <v>0.5</v>
      </c>
      <c r="K13" s="11">
        <f t="shared" ref="K13:K76" si="2">I13*(1-J13)</f>
        <v>0</v>
      </c>
      <c r="L13" s="38" t="s">
        <v>189</v>
      </c>
    </row>
    <row r="14" spans="1:12" ht="15.95" customHeight="1" x14ac:dyDescent="0.25">
      <c r="A14" s="41" t="s">
        <v>3</v>
      </c>
      <c r="B14" s="44" t="s">
        <v>185</v>
      </c>
      <c r="C14" s="44" t="str">
        <f t="shared" si="0"/>
        <v>Да</v>
      </c>
      <c r="D14" s="44" t="s">
        <v>140</v>
      </c>
      <c r="E14" s="44" t="s">
        <v>140</v>
      </c>
      <c r="F14" s="44" t="s">
        <v>140</v>
      </c>
      <c r="G14" s="44" t="s">
        <v>140</v>
      </c>
      <c r="H14" s="44"/>
      <c r="I14" s="44">
        <f t="shared" si="1"/>
        <v>1</v>
      </c>
      <c r="J14" s="44"/>
      <c r="K14" s="11">
        <f t="shared" si="2"/>
        <v>1</v>
      </c>
      <c r="L14" s="38" t="s">
        <v>190</v>
      </c>
    </row>
    <row r="15" spans="1:12" s="8" customFormat="1" ht="15.95" customHeight="1" x14ac:dyDescent="0.25">
      <c r="A15" s="41" t="s">
        <v>4</v>
      </c>
      <c r="B15" s="44" t="s">
        <v>332</v>
      </c>
      <c r="C15" s="44" t="str">
        <f t="shared" si="0"/>
        <v>Нет</v>
      </c>
      <c r="D15" s="44" t="s">
        <v>140</v>
      </c>
      <c r="E15" s="44" t="s">
        <v>140</v>
      </c>
      <c r="F15" s="44" t="s">
        <v>141</v>
      </c>
      <c r="G15" s="44" t="s">
        <v>140</v>
      </c>
      <c r="H15" s="44"/>
      <c r="I15" s="44">
        <f t="shared" si="1"/>
        <v>0</v>
      </c>
      <c r="J15" s="44"/>
      <c r="K15" s="11">
        <f t="shared" si="2"/>
        <v>0</v>
      </c>
      <c r="L15" s="38" t="s">
        <v>191</v>
      </c>
    </row>
    <row r="16" spans="1:12" s="9" customFormat="1" ht="15.95" customHeight="1" x14ac:dyDescent="0.25">
      <c r="A16" s="41" t="s">
        <v>5</v>
      </c>
      <c r="B16" s="44" t="s">
        <v>332</v>
      </c>
      <c r="C16" s="44" t="str">
        <f t="shared" si="0"/>
        <v>Нет</v>
      </c>
      <c r="D16" s="44" t="s">
        <v>141</v>
      </c>
      <c r="E16" s="44" t="s">
        <v>141</v>
      </c>
      <c r="F16" s="44" t="s">
        <v>141</v>
      </c>
      <c r="G16" s="44"/>
      <c r="H16" s="44"/>
      <c r="I16" s="44">
        <f t="shared" si="1"/>
        <v>0</v>
      </c>
      <c r="J16" s="44"/>
      <c r="K16" s="11">
        <f t="shared" si="2"/>
        <v>0</v>
      </c>
      <c r="L16" s="38" t="s">
        <v>192</v>
      </c>
    </row>
    <row r="17" spans="1:12" ht="15.95" customHeight="1" x14ac:dyDescent="0.25">
      <c r="A17" s="41" t="s">
        <v>6</v>
      </c>
      <c r="B17" s="44" t="s">
        <v>185</v>
      </c>
      <c r="C17" s="44" t="str">
        <f t="shared" si="0"/>
        <v>Да</v>
      </c>
      <c r="D17" s="44" t="s">
        <v>140</v>
      </c>
      <c r="E17" s="44" t="s">
        <v>140</v>
      </c>
      <c r="F17" s="44" t="s">
        <v>140</v>
      </c>
      <c r="G17" s="44" t="s">
        <v>140</v>
      </c>
      <c r="H17" s="44"/>
      <c r="I17" s="44">
        <f t="shared" si="1"/>
        <v>1</v>
      </c>
      <c r="J17" s="44"/>
      <c r="K17" s="11">
        <f t="shared" si="2"/>
        <v>1</v>
      </c>
      <c r="L17" s="38" t="s">
        <v>193</v>
      </c>
    </row>
    <row r="18" spans="1:12" s="8" customFormat="1" ht="15.95" customHeight="1" x14ac:dyDescent="0.25">
      <c r="A18" s="41" t="s">
        <v>7</v>
      </c>
      <c r="B18" s="44" t="s">
        <v>332</v>
      </c>
      <c r="C18" s="44" t="str">
        <f t="shared" si="0"/>
        <v>Нет</v>
      </c>
      <c r="D18" s="44" t="s">
        <v>141</v>
      </c>
      <c r="E18" s="44" t="s">
        <v>141</v>
      </c>
      <c r="F18" s="44" t="s">
        <v>141</v>
      </c>
      <c r="G18" s="44"/>
      <c r="H18" s="44"/>
      <c r="I18" s="44">
        <f t="shared" si="1"/>
        <v>0</v>
      </c>
      <c r="J18" s="44"/>
      <c r="K18" s="11">
        <f t="shared" si="2"/>
        <v>0</v>
      </c>
      <c r="L18" s="38" t="s">
        <v>194</v>
      </c>
    </row>
    <row r="19" spans="1:12" s="9" customFormat="1" ht="15.95" customHeight="1" x14ac:dyDescent="0.25">
      <c r="A19" s="41" t="s">
        <v>8</v>
      </c>
      <c r="B19" s="44" t="s">
        <v>185</v>
      </c>
      <c r="C19" s="44" t="str">
        <f t="shared" si="0"/>
        <v>Да</v>
      </c>
      <c r="D19" s="44" t="s">
        <v>140</v>
      </c>
      <c r="E19" s="44" t="s">
        <v>140</v>
      </c>
      <c r="F19" s="44" t="s">
        <v>140</v>
      </c>
      <c r="G19" s="44" t="s">
        <v>140</v>
      </c>
      <c r="H19" s="44"/>
      <c r="I19" s="44">
        <f t="shared" si="1"/>
        <v>1</v>
      </c>
      <c r="J19" s="44"/>
      <c r="K19" s="11">
        <f t="shared" si="2"/>
        <v>1</v>
      </c>
      <c r="L19" s="38" t="s">
        <v>195</v>
      </c>
    </row>
    <row r="20" spans="1:12" s="9" customFormat="1" ht="15.95" customHeight="1" x14ac:dyDescent="0.25">
      <c r="A20" s="41" t="s">
        <v>9</v>
      </c>
      <c r="B20" s="44" t="s">
        <v>332</v>
      </c>
      <c r="C20" s="44" t="str">
        <f t="shared" si="0"/>
        <v>Нет</v>
      </c>
      <c r="D20" s="44" t="s">
        <v>141</v>
      </c>
      <c r="E20" s="44" t="s">
        <v>141</v>
      </c>
      <c r="F20" s="44" t="s">
        <v>141</v>
      </c>
      <c r="G20" s="44"/>
      <c r="H20" s="44"/>
      <c r="I20" s="44">
        <f t="shared" si="1"/>
        <v>0</v>
      </c>
      <c r="J20" s="44"/>
      <c r="K20" s="11">
        <f t="shared" si="2"/>
        <v>0</v>
      </c>
      <c r="L20" s="38" t="s">
        <v>196</v>
      </c>
    </row>
    <row r="21" spans="1:12" ht="15.95" customHeight="1" x14ac:dyDescent="0.25">
      <c r="A21" s="41" t="s">
        <v>10</v>
      </c>
      <c r="B21" s="44" t="s">
        <v>185</v>
      </c>
      <c r="C21" s="44" t="str">
        <f t="shared" si="0"/>
        <v>Да</v>
      </c>
      <c r="D21" s="44" t="s">
        <v>140</v>
      </c>
      <c r="E21" s="44" t="s">
        <v>140</v>
      </c>
      <c r="F21" s="44" t="s">
        <v>140</v>
      </c>
      <c r="G21" s="44" t="s">
        <v>140</v>
      </c>
      <c r="H21" s="44"/>
      <c r="I21" s="44">
        <f t="shared" si="1"/>
        <v>1</v>
      </c>
      <c r="J21" s="44"/>
      <c r="K21" s="11">
        <f t="shared" si="2"/>
        <v>1</v>
      </c>
      <c r="L21" s="38" t="s">
        <v>334</v>
      </c>
    </row>
    <row r="22" spans="1:12" s="8" customFormat="1" ht="15.95" customHeight="1" x14ac:dyDescent="0.25">
      <c r="A22" s="41" t="s">
        <v>11</v>
      </c>
      <c r="B22" s="44" t="s">
        <v>332</v>
      </c>
      <c r="C22" s="44" t="str">
        <f t="shared" si="0"/>
        <v>Нет</v>
      </c>
      <c r="D22" s="44" t="s">
        <v>141</v>
      </c>
      <c r="E22" s="44" t="s">
        <v>141</v>
      </c>
      <c r="F22" s="44" t="s">
        <v>141</v>
      </c>
      <c r="G22" s="44"/>
      <c r="H22" s="44"/>
      <c r="I22" s="44">
        <f t="shared" si="1"/>
        <v>0</v>
      </c>
      <c r="J22" s="44"/>
      <c r="K22" s="11">
        <f t="shared" si="2"/>
        <v>0</v>
      </c>
      <c r="L22" s="38" t="s">
        <v>146</v>
      </c>
    </row>
    <row r="23" spans="1:12" s="8" customFormat="1" ht="15.95" customHeight="1" x14ac:dyDescent="0.25">
      <c r="A23" s="41" t="s">
        <v>12</v>
      </c>
      <c r="B23" s="44" t="s">
        <v>185</v>
      </c>
      <c r="C23" s="44" t="str">
        <f t="shared" si="0"/>
        <v>Да</v>
      </c>
      <c r="D23" s="44" t="s">
        <v>140</v>
      </c>
      <c r="E23" s="44" t="s">
        <v>140</v>
      </c>
      <c r="F23" s="44" t="s">
        <v>140</v>
      </c>
      <c r="G23" s="44" t="s">
        <v>140</v>
      </c>
      <c r="H23" s="44"/>
      <c r="I23" s="44">
        <f t="shared" si="1"/>
        <v>1</v>
      </c>
      <c r="J23" s="44"/>
      <c r="K23" s="11">
        <f t="shared" si="2"/>
        <v>1</v>
      </c>
      <c r="L23" s="38" t="s">
        <v>197</v>
      </c>
    </row>
    <row r="24" spans="1:12" s="8" customFormat="1" ht="15" customHeight="1" x14ac:dyDescent="0.25">
      <c r="A24" s="41" t="s">
        <v>13</v>
      </c>
      <c r="B24" s="44" t="s">
        <v>185</v>
      </c>
      <c r="C24" s="44" t="str">
        <f t="shared" si="0"/>
        <v>Да</v>
      </c>
      <c r="D24" s="44" t="s">
        <v>140</v>
      </c>
      <c r="E24" s="44" t="s">
        <v>140</v>
      </c>
      <c r="F24" s="44" t="s">
        <v>140</v>
      </c>
      <c r="G24" s="44" t="s">
        <v>140</v>
      </c>
      <c r="H24" s="44"/>
      <c r="I24" s="44">
        <f t="shared" si="1"/>
        <v>1</v>
      </c>
      <c r="J24" s="44"/>
      <c r="K24" s="11">
        <f t="shared" si="2"/>
        <v>1</v>
      </c>
      <c r="L24" s="107" t="s">
        <v>808</v>
      </c>
    </row>
    <row r="25" spans="1:12" s="9" customFormat="1" ht="15.95" customHeight="1" x14ac:dyDescent="0.25">
      <c r="A25" s="41" t="s">
        <v>14</v>
      </c>
      <c r="B25" s="44" t="s">
        <v>185</v>
      </c>
      <c r="C25" s="44" t="str">
        <f t="shared" si="0"/>
        <v>Да</v>
      </c>
      <c r="D25" s="44" t="s">
        <v>140</v>
      </c>
      <c r="E25" s="44" t="s">
        <v>140</v>
      </c>
      <c r="F25" s="44" t="s">
        <v>140</v>
      </c>
      <c r="G25" s="44" t="s">
        <v>140</v>
      </c>
      <c r="H25" s="44"/>
      <c r="I25" s="44">
        <f t="shared" si="1"/>
        <v>1</v>
      </c>
      <c r="J25" s="44"/>
      <c r="K25" s="11">
        <f t="shared" si="2"/>
        <v>1</v>
      </c>
      <c r="L25" s="38" t="s">
        <v>198</v>
      </c>
    </row>
    <row r="26" spans="1:12" s="9" customFormat="1" ht="15.95" customHeight="1" x14ac:dyDescent="0.25">
      <c r="A26" s="41" t="s">
        <v>15</v>
      </c>
      <c r="B26" s="44" t="s">
        <v>332</v>
      </c>
      <c r="C26" s="44" t="str">
        <f t="shared" si="0"/>
        <v>Нет</v>
      </c>
      <c r="D26" s="44" t="s">
        <v>141</v>
      </c>
      <c r="E26" s="44" t="s">
        <v>141</v>
      </c>
      <c r="F26" s="44" t="s">
        <v>141</v>
      </c>
      <c r="G26" s="44"/>
      <c r="H26" s="44"/>
      <c r="I26" s="44">
        <f t="shared" si="1"/>
        <v>0</v>
      </c>
      <c r="J26" s="44"/>
      <c r="K26" s="11">
        <f t="shared" si="2"/>
        <v>0</v>
      </c>
      <c r="L26" s="38" t="s">
        <v>199</v>
      </c>
    </row>
    <row r="27" spans="1:12" s="8" customFormat="1" ht="15.95" customHeight="1" x14ac:dyDescent="0.25">
      <c r="A27" s="41" t="s">
        <v>16</v>
      </c>
      <c r="B27" s="44" t="s">
        <v>185</v>
      </c>
      <c r="C27" s="44" t="str">
        <f t="shared" si="0"/>
        <v>Да</v>
      </c>
      <c r="D27" s="44" t="s">
        <v>140</v>
      </c>
      <c r="E27" s="44" t="s">
        <v>140</v>
      </c>
      <c r="F27" s="44" t="s">
        <v>140</v>
      </c>
      <c r="G27" s="44" t="s">
        <v>140</v>
      </c>
      <c r="H27" s="44"/>
      <c r="I27" s="44">
        <f t="shared" si="1"/>
        <v>1</v>
      </c>
      <c r="J27" s="44"/>
      <c r="K27" s="11">
        <f t="shared" si="2"/>
        <v>1</v>
      </c>
      <c r="L27" s="38" t="s">
        <v>200</v>
      </c>
    </row>
    <row r="28" spans="1:12" ht="15.95" customHeight="1" x14ac:dyDescent="0.25">
      <c r="A28" s="41" t="s">
        <v>17</v>
      </c>
      <c r="B28" s="44" t="s">
        <v>332</v>
      </c>
      <c r="C28" s="44" t="str">
        <f t="shared" si="0"/>
        <v>Нет</v>
      </c>
      <c r="D28" s="44" t="s">
        <v>140</v>
      </c>
      <c r="E28" s="44" t="s">
        <v>140</v>
      </c>
      <c r="F28" s="44" t="s">
        <v>141</v>
      </c>
      <c r="G28" s="44"/>
      <c r="H28" s="44"/>
      <c r="I28" s="44">
        <f t="shared" si="1"/>
        <v>0</v>
      </c>
      <c r="J28" s="44"/>
      <c r="K28" s="11">
        <f t="shared" si="2"/>
        <v>0</v>
      </c>
      <c r="L28" s="38" t="s">
        <v>201</v>
      </c>
    </row>
    <row r="29" spans="1:12" ht="15.95" customHeight="1" x14ac:dyDescent="0.25">
      <c r="A29" s="41" t="s">
        <v>18</v>
      </c>
      <c r="B29" s="44" t="s">
        <v>332</v>
      </c>
      <c r="C29" s="44" t="str">
        <f t="shared" si="0"/>
        <v>Нет</v>
      </c>
      <c r="D29" s="44" t="s">
        <v>141</v>
      </c>
      <c r="E29" s="44" t="s">
        <v>141</v>
      </c>
      <c r="F29" s="44" t="s">
        <v>141</v>
      </c>
      <c r="G29" s="44"/>
      <c r="H29" s="44"/>
      <c r="I29" s="44">
        <f t="shared" si="1"/>
        <v>0</v>
      </c>
      <c r="J29" s="44"/>
      <c r="K29" s="11">
        <f t="shared" si="2"/>
        <v>0</v>
      </c>
      <c r="L29" s="38" t="s">
        <v>202</v>
      </c>
    </row>
    <row r="30" spans="1:12" s="13" customFormat="1" ht="15.95" customHeight="1" x14ac:dyDescent="0.25">
      <c r="A30" s="40" t="s">
        <v>19</v>
      </c>
      <c r="B30" s="45"/>
      <c r="C30" s="46"/>
      <c r="D30" s="45"/>
      <c r="E30" s="45"/>
      <c r="F30" s="45"/>
      <c r="G30" s="45"/>
      <c r="H30" s="45"/>
      <c r="I30" s="46"/>
      <c r="J30" s="46"/>
      <c r="K30" s="12"/>
      <c r="L30" s="43"/>
    </row>
    <row r="31" spans="1:12" s="8" customFormat="1" ht="15.95" customHeight="1" x14ac:dyDescent="0.25">
      <c r="A31" s="41" t="s">
        <v>20</v>
      </c>
      <c r="B31" s="44" t="s">
        <v>185</v>
      </c>
      <c r="C31" s="44" t="str">
        <f t="shared" si="0"/>
        <v>Да</v>
      </c>
      <c r="D31" s="44" t="s">
        <v>140</v>
      </c>
      <c r="E31" s="44" t="s">
        <v>140</v>
      </c>
      <c r="F31" s="44" t="s">
        <v>140</v>
      </c>
      <c r="G31" s="44" t="s">
        <v>140</v>
      </c>
      <c r="H31" s="44"/>
      <c r="I31" s="44">
        <f t="shared" si="1"/>
        <v>1</v>
      </c>
      <c r="J31" s="44"/>
      <c r="K31" s="11">
        <f t="shared" si="2"/>
        <v>1</v>
      </c>
      <c r="L31" s="38" t="s">
        <v>203</v>
      </c>
    </row>
    <row r="32" spans="1:12" ht="15.95" customHeight="1" x14ac:dyDescent="0.25">
      <c r="A32" s="41" t="s">
        <v>21</v>
      </c>
      <c r="B32" s="44" t="s">
        <v>185</v>
      </c>
      <c r="C32" s="44" t="str">
        <f t="shared" si="0"/>
        <v>Да</v>
      </c>
      <c r="D32" s="44" t="s">
        <v>140</v>
      </c>
      <c r="E32" s="44" t="s">
        <v>140</v>
      </c>
      <c r="F32" s="44" t="s">
        <v>140</v>
      </c>
      <c r="G32" s="44" t="s">
        <v>140</v>
      </c>
      <c r="H32" s="44"/>
      <c r="I32" s="44">
        <f t="shared" si="1"/>
        <v>1</v>
      </c>
      <c r="J32" s="44"/>
      <c r="K32" s="11">
        <f t="shared" si="2"/>
        <v>1</v>
      </c>
      <c r="L32" s="38" t="s">
        <v>204</v>
      </c>
    </row>
    <row r="33" spans="1:13" ht="15.95" customHeight="1" x14ac:dyDescent="0.25">
      <c r="A33" s="41" t="s">
        <v>22</v>
      </c>
      <c r="B33" s="44" t="s">
        <v>185</v>
      </c>
      <c r="C33" s="44" t="str">
        <f t="shared" si="0"/>
        <v>Да</v>
      </c>
      <c r="D33" s="44" t="s">
        <v>140</v>
      </c>
      <c r="E33" s="44" t="s">
        <v>140</v>
      </c>
      <c r="F33" s="44" t="s">
        <v>140</v>
      </c>
      <c r="G33" s="44" t="s">
        <v>140</v>
      </c>
      <c r="H33" s="44"/>
      <c r="I33" s="44">
        <f t="shared" si="1"/>
        <v>1</v>
      </c>
      <c r="J33" s="44"/>
      <c r="K33" s="11">
        <f t="shared" si="2"/>
        <v>1</v>
      </c>
      <c r="L33" s="38" t="s">
        <v>205</v>
      </c>
    </row>
    <row r="34" spans="1:13" ht="15.95" customHeight="1" x14ac:dyDescent="0.25">
      <c r="A34" s="41" t="s">
        <v>23</v>
      </c>
      <c r="B34" s="44" t="s">
        <v>185</v>
      </c>
      <c r="C34" s="44" t="str">
        <f t="shared" si="0"/>
        <v>Да</v>
      </c>
      <c r="D34" s="44" t="s">
        <v>140</v>
      </c>
      <c r="E34" s="44" t="s">
        <v>140</v>
      </c>
      <c r="F34" s="44" t="s">
        <v>140</v>
      </c>
      <c r="G34" s="44" t="s">
        <v>140</v>
      </c>
      <c r="H34" s="44"/>
      <c r="I34" s="44">
        <f t="shared" si="1"/>
        <v>1</v>
      </c>
      <c r="J34" s="44"/>
      <c r="K34" s="11">
        <f t="shared" si="2"/>
        <v>1</v>
      </c>
      <c r="L34" s="90" t="s">
        <v>206</v>
      </c>
    </row>
    <row r="35" spans="1:13" ht="15.95" customHeight="1" x14ac:dyDescent="0.25">
      <c r="A35" s="41" t="s">
        <v>24</v>
      </c>
      <c r="B35" s="44" t="s">
        <v>332</v>
      </c>
      <c r="C35" s="44" t="str">
        <f t="shared" si="0"/>
        <v>Нет</v>
      </c>
      <c r="D35" s="44" t="s">
        <v>141</v>
      </c>
      <c r="E35" s="44" t="s">
        <v>141</v>
      </c>
      <c r="F35" s="44" t="s">
        <v>141</v>
      </c>
      <c r="G35" s="44"/>
      <c r="H35" s="44"/>
      <c r="I35" s="44">
        <f t="shared" si="1"/>
        <v>0</v>
      </c>
      <c r="J35" s="44"/>
      <c r="K35" s="11">
        <f t="shared" si="2"/>
        <v>0</v>
      </c>
      <c r="L35" s="38" t="s">
        <v>207</v>
      </c>
    </row>
    <row r="36" spans="1:13" s="8" customFormat="1" ht="15.95" customHeight="1" x14ac:dyDescent="0.25">
      <c r="A36" s="41" t="s">
        <v>25</v>
      </c>
      <c r="B36" s="44" t="s">
        <v>332</v>
      </c>
      <c r="C36" s="44" t="str">
        <f t="shared" si="0"/>
        <v>Нет</v>
      </c>
      <c r="D36" s="44" t="s">
        <v>141</v>
      </c>
      <c r="E36" s="44" t="s">
        <v>141</v>
      </c>
      <c r="F36" s="44" t="s">
        <v>141</v>
      </c>
      <c r="G36" s="44"/>
      <c r="H36" s="44"/>
      <c r="I36" s="44">
        <f t="shared" si="1"/>
        <v>0</v>
      </c>
      <c r="J36" s="44"/>
      <c r="K36" s="11">
        <f t="shared" si="2"/>
        <v>0</v>
      </c>
      <c r="L36" s="38" t="s">
        <v>208</v>
      </c>
    </row>
    <row r="37" spans="1:13" ht="15.95" customHeight="1" x14ac:dyDescent="0.25">
      <c r="A37" s="41" t="s">
        <v>26</v>
      </c>
      <c r="B37" s="44" t="s">
        <v>185</v>
      </c>
      <c r="C37" s="44" t="str">
        <f t="shared" si="0"/>
        <v>Да</v>
      </c>
      <c r="D37" s="44" t="s">
        <v>140</v>
      </c>
      <c r="E37" s="44" t="s">
        <v>140</v>
      </c>
      <c r="F37" s="44" t="s">
        <v>140</v>
      </c>
      <c r="G37" s="44" t="s">
        <v>140</v>
      </c>
      <c r="H37" s="44"/>
      <c r="I37" s="44">
        <f t="shared" si="1"/>
        <v>1</v>
      </c>
      <c r="J37" s="44"/>
      <c r="K37" s="11">
        <f t="shared" si="2"/>
        <v>1</v>
      </c>
      <c r="L37" s="38" t="s">
        <v>209</v>
      </c>
      <c r="M37" s="8"/>
    </row>
    <row r="38" spans="1:13" ht="15.95" customHeight="1" x14ac:dyDescent="0.25">
      <c r="A38" s="41" t="s">
        <v>27</v>
      </c>
      <c r="B38" s="44" t="s">
        <v>185</v>
      </c>
      <c r="C38" s="44" t="s">
        <v>140</v>
      </c>
      <c r="D38" s="44" t="s">
        <v>140</v>
      </c>
      <c r="E38" s="44" t="s">
        <v>140</v>
      </c>
      <c r="F38" s="36" t="s">
        <v>831</v>
      </c>
      <c r="G38" s="44" t="s">
        <v>140</v>
      </c>
      <c r="H38" s="44"/>
      <c r="I38" s="44">
        <f t="shared" si="1"/>
        <v>1</v>
      </c>
      <c r="J38" s="44"/>
      <c r="K38" s="11">
        <f t="shared" si="2"/>
        <v>1</v>
      </c>
      <c r="L38" s="38" t="s">
        <v>210</v>
      </c>
    </row>
    <row r="39" spans="1:13" ht="15.95" customHeight="1" x14ac:dyDescent="0.25">
      <c r="A39" s="41" t="s">
        <v>28</v>
      </c>
      <c r="B39" s="44" t="s">
        <v>332</v>
      </c>
      <c r="C39" s="44" t="str">
        <f t="shared" si="0"/>
        <v>Нет</v>
      </c>
      <c r="D39" s="44" t="s">
        <v>140</v>
      </c>
      <c r="E39" s="44" t="s">
        <v>140</v>
      </c>
      <c r="F39" s="44" t="s">
        <v>141</v>
      </c>
      <c r="G39" s="44" t="s">
        <v>140</v>
      </c>
      <c r="H39" s="44"/>
      <c r="I39" s="44">
        <f t="shared" si="1"/>
        <v>0</v>
      </c>
      <c r="J39" s="44"/>
      <c r="K39" s="11">
        <f t="shared" si="2"/>
        <v>0</v>
      </c>
      <c r="L39" s="38" t="s">
        <v>211</v>
      </c>
    </row>
    <row r="40" spans="1:13" ht="15.95" customHeight="1" x14ac:dyDescent="0.25">
      <c r="A40" s="41" t="s">
        <v>29</v>
      </c>
      <c r="B40" s="44" t="s">
        <v>332</v>
      </c>
      <c r="C40" s="44" t="str">
        <f t="shared" si="0"/>
        <v>Нет</v>
      </c>
      <c r="D40" s="44" t="s">
        <v>141</v>
      </c>
      <c r="E40" s="44" t="s">
        <v>141</v>
      </c>
      <c r="F40" s="44" t="s">
        <v>141</v>
      </c>
      <c r="G40" s="44"/>
      <c r="H40" s="44"/>
      <c r="I40" s="44">
        <f t="shared" si="1"/>
        <v>0</v>
      </c>
      <c r="J40" s="44"/>
      <c r="K40" s="11">
        <f t="shared" si="2"/>
        <v>0</v>
      </c>
      <c r="L40" s="38" t="s">
        <v>212</v>
      </c>
    </row>
    <row r="41" spans="1:13" ht="15.95" customHeight="1" x14ac:dyDescent="0.25">
      <c r="A41" s="41" t="s">
        <v>30</v>
      </c>
      <c r="B41" s="44" t="s">
        <v>185</v>
      </c>
      <c r="C41" s="44" t="str">
        <f t="shared" si="0"/>
        <v>Да</v>
      </c>
      <c r="D41" s="44" t="s">
        <v>140</v>
      </c>
      <c r="E41" s="44" t="s">
        <v>140</v>
      </c>
      <c r="F41" s="44" t="s">
        <v>140</v>
      </c>
      <c r="G41" s="44" t="s">
        <v>140</v>
      </c>
      <c r="H41" s="44"/>
      <c r="I41" s="44">
        <f t="shared" si="1"/>
        <v>1</v>
      </c>
      <c r="J41" s="44"/>
      <c r="K41" s="11">
        <f t="shared" si="2"/>
        <v>1</v>
      </c>
      <c r="L41" s="38" t="s">
        <v>213</v>
      </c>
    </row>
    <row r="42" spans="1:13" s="13" customFormat="1" ht="15.95" customHeight="1" x14ac:dyDescent="0.25">
      <c r="A42" s="40" t="s">
        <v>31</v>
      </c>
      <c r="B42" s="45"/>
      <c r="C42" s="46"/>
      <c r="D42" s="45"/>
      <c r="E42" s="45"/>
      <c r="F42" s="45"/>
      <c r="G42" s="45"/>
      <c r="H42" s="45"/>
      <c r="I42" s="46"/>
      <c r="J42" s="46"/>
      <c r="K42" s="12"/>
      <c r="L42" s="43"/>
    </row>
    <row r="43" spans="1:13" s="9" customFormat="1" ht="15.95" customHeight="1" x14ac:dyDescent="0.25">
      <c r="A43" s="41" t="s">
        <v>32</v>
      </c>
      <c r="B43" s="44" t="s">
        <v>185</v>
      </c>
      <c r="C43" s="44" t="str">
        <f t="shared" si="0"/>
        <v>Да</v>
      </c>
      <c r="D43" s="44" t="s">
        <v>140</v>
      </c>
      <c r="E43" s="44" t="s">
        <v>140</v>
      </c>
      <c r="F43" s="44" t="s">
        <v>140</v>
      </c>
      <c r="G43" s="44" t="s">
        <v>140</v>
      </c>
      <c r="H43" s="44"/>
      <c r="I43" s="44">
        <f t="shared" si="1"/>
        <v>1</v>
      </c>
      <c r="J43" s="44"/>
      <c r="K43" s="11">
        <f t="shared" si="2"/>
        <v>1</v>
      </c>
      <c r="L43" s="38" t="s">
        <v>214</v>
      </c>
    </row>
    <row r="44" spans="1:13" s="9" customFormat="1" ht="15.95" customHeight="1" x14ac:dyDescent="0.25">
      <c r="A44" s="41" t="s">
        <v>33</v>
      </c>
      <c r="B44" s="44" t="s">
        <v>185</v>
      </c>
      <c r="C44" s="44" t="str">
        <f t="shared" si="0"/>
        <v>Да</v>
      </c>
      <c r="D44" s="44" t="s">
        <v>140</v>
      </c>
      <c r="E44" s="44" t="s">
        <v>140</v>
      </c>
      <c r="F44" s="44" t="s">
        <v>140</v>
      </c>
      <c r="G44" s="44" t="s">
        <v>140</v>
      </c>
      <c r="H44" s="44"/>
      <c r="I44" s="44">
        <f t="shared" si="1"/>
        <v>1</v>
      </c>
      <c r="J44" s="44"/>
      <c r="K44" s="11">
        <f t="shared" si="2"/>
        <v>1</v>
      </c>
      <c r="L44" s="38" t="s">
        <v>215</v>
      </c>
    </row>
    <row r="45" spans="1:13" ht="15.95" customHeight="1" x14ac:dyDescent="0.25">
      <c r="A45" s="41" t="s">
        <v>34</v>
      </c>
      <c r="B45" s="44" t="s">
        <v>185</v>
      </c>
      <c r="C45" s="44" t="str">
        <f t="shared" si="0"/>
        <v>Да</v>
      </c>
      <c r="D45" s="44" t="s">
        <v>140</v>
      </c>
      <c r="E45" s="44" t="s">
        <v>140</v>
      </c>
      <c r="F45" s="44" t="s">
        <v>140</v>
      </c>
      <c r="G45" s="44" t="s">
        <v>140</v>
      </c>
      <c r="H45" s="44"/>
      <c r="I45" s="44">
        <f t="shared" si="1"/>
        <v>1</v>
      </c>
      <c r="J45" s="44"/>
      <c r="K45" s="11">
        <f t="shared" si="2"/>
        <v>1</v>
      </c>
      <c r="L45" s="107" t="s">
        <v>790</v>
      </c>
    </row>
    <row r="46" spans="1:13" s="8" customFormat="1" ht="15.95" customHeight="1" x14ac:dyDescent="0.25">
      <c r="A46" s="41" t="s">
        <v>35</v>
      </c>
      <c r="B46" s="44" t="s">
        <v>332</v>
      </c>
      <c r="C46" s="44" t="str">
        <f t="shared" si="0"/>
        <v>Нет</v>
      </c>
      <c r="D46" s="44" t="s">
        <v>141</v>
      </c>
      <c r="E46" s="44" t="s">
        <v>141</v>
      </c>
      <c r="F46" s="44" t="s">
        <v>141</v>
      </c>
      <c r="G46" s="44"/>
      <c r="H46" s="44"/>
      <c r="I46" s="44">
        <f t="shared" si="1"/>
        <v>0</v>
      </c>
      <c r="J46" s="44"/>
      <c r="K46" s="11">
        <f t="shared" si="2"/>
        <v>0</v>
      </c>
      <c r="L46" s="38" t="s">
        <v>216</v>
      </c>
    </row>
    <row r="47" spans="1:13" s="9" customFormat="1" ht="15.95" customHeight="1" x14ac:dyDescent="0.25">
      <c r="A47" s="41" t="s">
        <v>36</v>
      </c>
      <c r="B47" s="44" t="s">
        <v>185</v>
      </c>
      <c r="C47" s="44" t="str">
        <f t="shared" si="0"/>
        <v>Да</v>
      </c>
      <c r="D47" s="44" t="s">
        <v>140</v>
      </c>
      <c r="E47" s="44" t="s">
        <v>140</v>
      </c>
      <c r="F47" s="44" t="s">
        <v>140</v>
      </c>
      <c r="G47" s="44" t="s">
        <v>140</v>
      </c>
      <c r="H47" s="44"/>
      <c r="I47" s="44">
        <f t="shared" si="1"/>
        <v>1</v>
      </c>
      <c r="J47" s="44"/>
      <c r="K47" s="11">
        <f t="shared" si="2"/>
        <v>1</v>
      </c>
      <c r="L47" s="92" t="s">
        <v>217</v>
      </c>
    </row>
    <row r="48" spans="1:13" s="9" customFormat="1" ht="15.95" customHeight="1" x14ac:dyDescent="0.25">
      <c r="A48" s="41" t="s">
        <v>37</v>
      </c>
      <c r="B48" s="44" t="s">
        <v>332</v>
      </c>
      <c r="C48" s="44" t="str">
        <f t="shared" si="0"/>
        <v>Да</v>
      </c>
      <c r="D48" s="44" t="s">
        <v>140</v>
      </c>
      <c r="E48" s="44" t="s">
        <v>140</v>
      </c>
      <c r="F48" s="44" t="s">
        <v>140</v>
      </c>
      <c r="G48" s="44" t="s">
        <v>140</v>
      </c>
      <c r="H48" s="44"/>
      <c r="I48" s="44">
        <f t="shared" si="1"/>
        <v>0</v>
      </c>
      <c r="J48" s="44"/>
      <c r="K48" s="11">
        <f t="shared" si="2"/>
        <v>0</v>
      </c>
      <c r="L48" s="95" t="s">
        <v>218</v>
      </c>
    </row>
    <row r="49" spans="1:12" s="13" customFormat="1" ht="15.95" customHeight="1" x14ac:dyDescent="0.25">
      <c r="A49" s="40" t="s">
        <v>38</v>
      </c>
      <c r="B49" s="45"/>
      <c r="C49" s="46"/>
      <c r="D49" s="45"/>
      <c r="E49" s="45"/>
      <c r="F49" s="45"/>
      <c r="G49" s="45"/>
      <c r="H49" s="45"/>
      <c r="I49" s="46"/>
      <c r="J49" s="46"/>
      <c r="K49" s="12"/>
      <c r="L49" s="43"/>
    </row>
    <row r="50" spans="1:12" s="9" customFormat="1" ht="15.95" customHeight="1" x14ac:dyDescent="0.25">
      <c r="A50" s="41" t="s">
        <v>39</v>
      </c>
      <c r="B50" s="44" t="s">
        <v>332</v>
      </c>
      <c r="C50" s="44" t="str">
        <f t="shared" si="0"/>
        <v>Нет</v>
      </c>
      <c r="D50" s="44" t="s">
        <v>140</v>
      </c>
      <c r="E50" s="44" t="s">
        <v>140</v>
      </c>
      <c r="F50" s="44" t="s">
        <v>141</v>
      </c>
      <c r="G50" s="44" t="s">
        <v>140</v>
      </c>
      <c r="H50" s="44"/>
      <c r="I50" s="44">
        <f t="shared" si="1"/>
        <v>0</v>
      </c>
      <c r="J50" s="44"/>
      <c r="K50" s="11">
        <f t="shared" si="2"/>
        <v>0</v>
      </c>
      <c r="L50" s="38" t="s">
        <v>219</v>
      </c>
    </row>
    <row r="51" spans="1:12" s="9" customFormat="1" ht="15.95" customHeight="1" x14ac:dyDescent="0.25">
      <c r="A51" s="41" t="s">
        <v>40</v>
      </c>
      <c r="B51" s="44" t="s">
        <v>332</v>
      </c>
      <c r="C51" s="44" t="str">
        <f t="shared" si="0"/>
        <v>Нет</v>
      </c>
      <c r="D51" s="44" t="s">
        <v>141</v>
      </c>
      <c r="E51" s="44" t="s">
        <v>141</v>
      </c>
      <c r="F51" s="44" t="s">
        <v>141</v>
      </c>
      <c r="G51" s="44"/>
      <c r="H51" s="44"/>
      <c r="I51" s="44">
        <f t="shared" si="1"/>
        <v>0</v>
      </c>
      <c r="J51" s="44"/>
      <c r="K51" s="11">
        <f t="shared" si="2"/>
        <v>0</v>
      </c>
      <c r="L51" s="38" t="s">
        <v>220</v>
      </c>
    </row>
    <row r="52" spans="1:12" ht="15.95" customHeight="1" x14ac:dyDescent="0.25">
      <c r="A52" s="41" t="s">
        <v>41</v>
      </c>
      <c r="B52" s="44" t="s">
        <v>185</v>
      </c>
      <c r="C52" s="44" t="str">
        <f t="shared" si="0"/>
        <v>Да</v>
      </c>
      <c r="D52" s="44" t="s">
        <v>140</v>
      </c>
      <c r="E52" s="44" t="s">
        <v>140</v>
      </c>
      <c r="F52" s="44" t="s">
        <v>140</v>
      </c>
      <c r="G52" s="44" t="s">
        <v>140</v>
      </c>
      <c r="H52" s="44"/>
      <c r="I52" s="44">
        <f t="shared" si="1"/>
        <v>1</v>
      </c>
      <c r="J52" s="44"/>
      <c r="K52" s="11">
        <f t="shared" si="2"/>
        <v>1</v>
      </c>
      <c r="L52" s="38" t="s">
        <v>522</v>
      </c>
    </row>
    <row r="53" spans="1:12" ht="15.95" customHeight="1" x14ac:dyDescent="0.25">
      <c r="A53" s="41" t="s">
        <v>42</v>
      </c>
      <c r="B53" s="44" t="s">
        <v>332</v>
      </c>
      <c r="C53" s="44" t="str">
        <f t="shared" si="0"/>
        <v>Нет</v>
      </c>
      <c r="D53" s="44" t="s">
        <v>140</v>
      </c>
      <c r="E53" s="44" t="s">
        <v>141</v>
      </c>
      <c r="F53" s="44" t="s">
        <v>141</v>
      </c>
      <c r="G53" s="44" t="s">
        <v>140</v>
      </c>
      <c r="H53" s="36" t="s">
        <v>335</v>
      </c>
      <c r="I53" s="44">
        <f t="shared" si="1"/>
        <v>0</v>
      </c>
      <c r="J53" s="44">
        <v>0.5</v>
      </c>
      <c r="K53" s="11">
        <f t="shared" si="2"/>
        <v>0</v>
      </c>
      <c r="L53" s="38" t="s">
        <v>221</v>
      </c>
    </row>
    <row r="54" spans="1:12" s="9" customFormat="1" ht="15.95" customHeight="1" x14ac:dyDescent="0.25">
      <c r="A54" s="41" t="s">
        <v>92</v>
      </c>
      <c r="B54" s="44" t="s">
        <v>332</v>
      </c>
      <c r="C54" s="44" t="str">
        <f t="shared" si="0"/>
        <v>Нет</v>
      </c>
      <c r="D54" s="44" t="s">
        <v>141</v>
      </c>
      <c r="E54" s="44" t="s">
        <v>141</v>
      </c>
      <c r="F54" s="44" t="s">
        <v>141</v>
      </c>
      <c r="G54" s="44"/>
      <c r="H54" s="44"/>
      <c r="I54" s="44">
        <f t="shared" si="1"/>
        <v>0</v>
      </c>
      <c r="J54" s="44"/>
      <c r="K54" s="11">
        <f t="shared" si="2"/>
        <v>0</v>
      </c>
      <c r="L54" s="38" t="s">
        <v>222</v>
      </c>
    </row>
    <row r="55" spans="1:12" ht="15.95" customHeight="1" x14ac:dyDescent="0.25">
      <c r="A55" s="41" t="s">
        <v>43</v>
      </c>
      <c r="B55" s="44" t="s">
        <v>332</v>
      </c>
      <c r="C55" s="44" t="str">
        <f t="shared" si="0"/>
        <v>Да</v>
      </c>
      <c r="D55" s="44" t="s">
        <v>140</v>
      </c>
      <c r="E55" s="44" t="s">
        <v>140</v>
      </c>
      <c r="F55" s="44" t="s">
        <v>140</v>
      </c>
      <c r="G55" s="44" t="s">
        <v>140</v>
      </c>
      <c r="H55" s="44"/>
      <c r="I55" s="44">
        <f t="shared" si="1"/>
        <v>0</v>
      </c>
      <c r="J55" s="44"/>
      <c r="K55" s="11">
        <f t="shared" si="2"/>
        <v>0</v>
      </c>
      <c r="L55" s="90" t="s">
        <v>336</v>
      </c>
    </row>
    <row r="56" spans="1:12" ht="15.95" customHeight="1" x14ac:dyDescent="0.25">
      <c r="A56" s="41" t="s">
        <v>44</v>
      </c>
      <c r="B56" s="44" t="s">
        <v>185</v>
      </c>
      <c r="C56" s="44" t="str">
        <f t="shared" si="0"/>
        <v>Да</v>
      </c>
      <c r="D56" s="44" t="s">
        <v>140</v>
      </c>
      <c r="E56" s="44" t="s">
        <v>140</v>
      </c>
      <c r="F56" s="44" t="s">
        <v>140</v>
      </c>
      <c r="G56" s="44" t="s">
        <v>140</v>
      </c>
      <c r="H56" s="44"/>
      <c r="I56" s="44">
        <f t="shared" si="1"/>
        <v>1</v>
      </c>
      <c r="J56" s="44"/>
      <c r="K56" s="11">
        <f t="shared" si="2"/>
        <v>1</v>
      </c>
      <c r="L56" s="38" t="s">
        <v>523</v>
      </c>
    </row>
    <row r="57" spans="1:12" s="13" customFormat="1" ht="15.95" customHeight="1" x14ac:dyDescent="0.25">
      <c r="A57" s="40" t="s">
        <v>45</v>
      </c>
      <c r="B57" s="45"/>
      <c r="C57" s="46"/>
      <c r="D57" s="45"/>
      <c r="E57" s="45"/>
      <c r="F57" s="45"/>
      <c r="G57" s="45"/>
      <c r="H57" s="45"/>
      <c r="I57" s="46"/>
      <c r="J57" s="46"/>
      <c r="K57" s="12"/>
      <c r="L57" s="43"/>
    </row>
    <row r="58" spans="1:12" s="9" customFormat="1" ht="15.95" customHeight="1" x14ac:dyDescent="0.25">
      <c r="A58" s="41" t="s">
        <v>46</v>
      </c>
      <c r="B58" s="44" t="s">
        <v>185</v>
      </c>
      <c r="C58" s="44" t="str">
        <f t="shared" si="0"/>
        <v>Да</v>
      </c>
      <c r="D58" s="44" t="s">
        <v>140</v>
      </c>
      <c r="E58" s="44" t="s">
        <v>140</v>
      </c>
      <c r="F58" s="44" t="s">
        <v>140</v>
      </c>
      <c r="G58" s="44" t="s">
        <v>140</v>
      </c>
      <c r="H58" s="44"/>
      <c r="I58" s="44">
        <f t="shared" si="1"/>
        <v>1</v>
      </c>
      <c r="J58" s="44"/>
      <c r="K58" s="11">
        <f t="shared" si="2"/>
        <v>1</v>
      </c>
      <c r="L58" s="38" t="s">
        <v>223</v>
      </c>
    </row>
    <row r="59" spans="1:12" s="9" customFormat="1" ht="15.95" customHeight="1" x14ac:dyDescent="0.25">
      <c r="A59" s="41" t="s">
        <v>47</v>
      </c>
      <c r="B59" s="44" t="s">
        <v>332</v>
      </c>
      <c r="C59" s="44" t="str">
        <f t="shared" si="0"/>
        <v>Нет</v>
      </c>
      <c r="D59" s="44" t="s">
        <v>140</v>
      </c>
      <c r="E59" s="44" t="s">
        <v>140</v>
      </c>
      <c r="F59" s="44" t="s">
        <v>141</v>
      </c>
      <c r="G59" s="44" t="s">
        <v>140</v>
      </c>
      <c r="H59" s="44"/>
      <c r="I59" s="44">
        <f t="shared" si="1"/>
        <v>0</v>
      </c>
      <c r="J59" s="44"/>
      <c r="K59" s="11">
        <f t="shared" si="2"/>
        <v>0</v>
      </c>
      <c r="L59" s="38" t="s">
        <v>224</v>
      </c>
    </row>
    <row r="60" spans="1:12" s="9" customFormat="1" ht="15.95" customHeight="1" x14ac:dyDescent="0.25">
      <c r="A60" s="41" t="s">
        <v>48</v>
      </c>
      <c r="B60" s="44" t="s">
        <v>332</v>
      </c>
      <c r="C60" s="44" t="str">
        <f t="shared" si="0"/>
        <v>Да</v>
      </c>
      <c r="D60" s="44" t="s">
        <v>140</v>
      </c>
      <c r="E60" s="44" t="s">
        <v>140</v>
      </c>
      <c r="F60" s="44" t="s">
        <v>140</v>
      </c>
      <c r="G60" s="44" t="s">
        <v>140</v>
      </c>
      <c r="H60" s="44"/>
      <c r="I60" s="44">
        <f t="shared" si="1"/>
        <v>0</v>
      </c>
      <c r="J60" s="44"/>
      <c r="K60" s="11">
        <f t="shared" si="2"/>
        <v>0</v>
      </c>
      <c r="L60" s="38" t="s">
        <v>225</v>
      </c>
    </row>
    <row r="61" spans="1:12" s="9" customFormat="1" ht="15.95" customHeight="1" x14ac:dyDescent="0.25">
      <c r="A61" s="41" t="s">
        <v>49</v>
      </c>
      <c r="B61" s="44" t="s">
        <v>332</v>
      </c>
      <c r="C61" s="44" t="str">
        <f t="shared" si="0"/>
        <v>Да</v>
      </c>
      <c r="D61" s="44" t="s">
        <v>140</v>
      </c>
      <c r="E61" s="44" t="s">
        <v>140</v>
      </c>
      <c r="F61" s="44" t="s">
        <v>140</v>
      </c>
      <c r="G61" s="44" t="s">
        <v>140</v>
      </c>
      <c r="H61" s="44"/>
      <c r="I61" s="44">
        <f t="shared" si="1"/>
        <v>0</v>
      </c>
      <c r="J61" s="44"/>
      <c r="K61" s="11">
        <f t="shared" si="2"/>
        <v>0</v>
      </c>
      <c r="L61" s="38" t="s">
        <v>337</v>
      </c>
    </row>
    <row r="62" spans="1:12" ht="15.95" customHeight="1" x14ac:dyDescent="0.25">
      <c r="A62" s="41" t="s">
        <v>50</v>
      </c>
      <c r="B62" s="44" t="s">
        <v>332</v>
      </c>
      <c r="C62" s="44" t="str">
        <f t="shared" si="0"/>
        <v>Да</v>
      </c>
      <c r="D62" s="44" t="s">
        <v>140</v>
      </c>
      <c r="E62" s="44" t="s">
        <v>140</v>
      </c>
      <c r="F62" s="44" t="s">
        <v>140</v>
      </c>
      <c r="G62" s="44" t="s">
        <v>140</v>
      </c>
      <c r="H62" s="44"/>
      <c r="I62" s="44">
        <f t="shared" si="1"/>
        <v>0</v>
      </c>
      <c r="J62" s="44"/>
      <c r="K62" s="11">
        <f t="shared" si="2"/>
        <v>0</v>
      </c>
      <c r="L62" s="38" t="s">
        <v>226</v>
      </c>
    </row>
    <row r="63" spans="1:12" s="9" customFormat="1" ht="15.95" customHeight="1" x14ac:dyDescent="0.25">
      <c r="A63" s="41" t="s">
        <v>51</v>
      </c>
      <c r="B63" s="44" t="s">
        <v>332</v>
      </c>
      <c r="C63" s="44" t="str">
        <f t="shared" si="0"/>
        <v>Да</v>
      </c>
      <c r="D63" s="44" t="s">
        <v>140</v>
      </c>
      <c r="E63" s="44" t="s">
        <v>140</v>
      </c>
      <c r="F63" s="44" t="s">
        <v>140</v>
      </c>
      <c r="G63" s="44" t="s">
        <v>140</v>
      </c>
      <c r="H63" s="44"/>
      <c r="I63" s="44">
        <f t="shared" si="1"/>
        <v>0</v>
      </c>
      <c r="J63" s="44"/>
      <c r="K63" s="11">
        <f t="shared" si="2"/>
        <v>0</v>
      </c>
      <c r="L63" s="38" t="s">
        <v>227</v>
      </c>
    </row>
    <row r="64" spans="1:12" s="9" customFormat="1" ht="15.95" customHeight="1" x14ac:dyDescent="0.25">
      <c r="A64" s="41" t="s">
        <v>52</v>
      </c>
      <c r="B64" s="44" t="s">
        <v>185</v>
      </c>
      <c r="C64" s="44" t="str">
        <f t="shared" si="0"/>
        <v>Нет</v>
      </c>
      <c r="D64" s="44" t="s">
        <v>140</v>
      </c>
      <c r="E64" s="44" t="s">
        <v>140</v>
      </c>
      <c r="F64" s="44" t="s">
        <v>141</v>
      </c>
      <c r="G64" s="44" t="s">
        <v>140</v>
      </c>
      <c r="H64" s="44"/>
      <c r="I64" s="44">
        <f t="shared" si="1"/>
        <v>0</v>
      </c>
      <c r="J64" s="44"/>
      <c r="K64" s="11">
        <f t="shared" si="2"/>
        <v>0</v>
      </c>
      <c r="L64" s="38" t="s">
        <v>228</v>
      </c>
    </row>
    <row r="65" spans="1:12" s="9" customFormat="1" ht="15.95" customHeight="1" x14ac:dyDescent="0.25">
      <c r="A65" s="41" t="s">
        <v>53</v>
      </c>
      <c r="B65" s="44" t="s">
        <v>332</v>
      </c>
      <c r="C65" s="44" t="str">
        <f t="shared" si="0"/>
        <v>Нет</v>
      </c>
      <c r="D65" s="44" t="s">
        <v>141</v>
      </c>
      <c r="E65" s="44" t="s">
        <v>141</v>
      </c>
      <c r="F65" s="44" t="s">
        <v>141</v>
      </c>
      <c r="G65" s="44"/>
      <c r="H65" s="44"/>
      <c r="I65" s="44">
        <f t="shared" si="1"/>
        <v>0</v>
      </c>
      <c r="J65" s="44"/>
      <c r="K65" s="11">
        <f t="shared" si="2"/>
        <v>0</v>
      </c>
      <c r="L65" s="93" t="s">
        <v>229</v>
      </c>
    </row>
    <row r="66" spans="1:12" s="9" customFormat="1" ht="15.95" customHeight="1" x14ac:dyDescent="0.25">
      <c r="A66" s="41" t="s">
        <v>54</v>
      </c>
      <c r="B66" s="44" t="s">
        <v>332</v>
      </c>
      <c r="C66" s="44" t="str">
        <f t="shared" si="0"/>
        <v>Да</v>
      </c>
      <c r="D66" s="44" t="s">
        <v>140</v>
      </c>
      <c r="E66" s="44" t="s">
        <v>140</v>
      </c>
      <c r="F66" s="44" t="s">
        <v>140</v>
      </c>
      <c r="G66" s="44" t="s">
        <v>140</v>
      </c>
      <c r="H66" s="44"/>
      <c r="I66" s="44">
        <f t="shared" si="1"/>
        <v>0</v>
      </c>
      <c r="J66" s="44"/>
      <c r="K66" s="11">
        <f t="shared" si="2"/>
        <v>0</v>
      </c>
      <c r="L66" s="38" t="s">
        <v>230</v>
      </c>
    </row>
    <row r="67" spans="1:12" s="9" customFormat="1" ht="15.95" customHeight="1" x14ac:dyDescent="0.25">
      <c r="A67" s="41" t="s">
        <v>55</v>
      </c>
      <c r="B67" s="44" t="s">
        <v>185</v>
      </c>
      <c r="C67" s="44" t="str">
        <f t="shared" si="0"/>
        <v>Да</v>
      </c>
      <c r="D67" s="44" t="s">
        <v>140</v>
      </c>
      <c r="E67" s="44" t="s">
        <v>140</v>
      </c>
      <c r="F67" s="44" t="s">
        <v>140</v>
      </c>
      <c r="G67" s="44" t="s">
        <v>140</v>
      </c>
      <c r="H67" s="44"/>
      <c r="I67" s="44">
        <f t="shared" si="1"/>
        <v>1</v>
      </c>
      <c r="J67" s="44"/>
      <c r="K67" s="11">
        <f t="shared" si="2"/>
        <v>1</v>
      </c>
      <c r="L67" s="38" t="s">
        <v>231</v>
      </c>
    </row>
    <row r="68" spans="1:12" ht="15.95" customHeight="1" x14ac:dyDescent="0.25">
      <c r="A68" s="41" t="s">
        <v>56</v>
      </c>
      <c r="B68" s="44" t="s">
        <v>185</v>
      </c>
      <c r="C68" s="44" t="str">
        <f t="shared" si="0"/>
        <v>Да</v>
      </c>
      <c r="D68" s="44" t="s">
        <v>140</v>
      </c>
      <c r="E68" s="44" t="s">
        <v>140</v>
      </c>
      <c r="F68" s="44" t="s">
        <v>140</v>
      </c>
      <c r="G68" s="44" t="s">
        <v>140</v>
      </c>
      <c r="H68" s="44"/>
      <c r="I68" s="44">
        <f t="shared" si="1"/>
        <v>1</v>
      </c>
      <c r="J68" s="44"/>
      <c r="K68" s="11">
        <f t="shared" si="2"/>
        <v>1</v>
      </c>
      <c r="L68" s="38" t="s">
        <v>232</v>
      </c>
    </row>
    <row r="69" spans="1:12" s="9" customFormat="1" ht="15.95" customHeight="1" x14ac:dyDescent="0.25">
      <c r="A69" s="41" t="s">
        <v>57</v>
      </c>
      <c r="B69" s="44" t="s">
        <v>185</v>
      </c>
      <c r="C69" s="44" t="str">
        <f t="shared" si="0"/>
        <v>Нет</v>
      </c>
      <c r="D69" s="44" t="s">
        <v>140</v>
      </c>
      <c r="E69" s="44" t="s">
        <v>140</v>
      </c>
      <c r="F69" s="44" t="s">
        <v>141</v>
      </c>
      <c r="G69" s="44" t="s">
        <v>141</v>
      </c>
      <c r="H69" s="44"/>
      <c r="I69" s="44">
        <f t="shared" si="1"/>
        <v>0</v>
      </c>
      <c r="J69" s="44"/>
      <c r="K69" s="11">
        <f t="shared" si="2"/>
        <v>0</v>
      </c>
      <c r="L69" s="38" t="s">
        <v>233</v>
      </c>
    </row>
    <row r="70" spans="1:12" s="9" customFormat="1" ht="15.95" customHeight="1" x14ac:dyDescent="0.25">
      <c r="A70" s="41" t="s">
        <v>58</v>
      </c>
      <c r="B70" s="44" t="s">
        <v>332</v>
      </c>
      <c r="C70" s="44" t="str">
        <f t="shared" si="0"/>
        <v>Нет</v>
      </c>
      <c r="D70" s="44" t="s">
        <v>141</v>
      </c>
      <c r="E70" s="44" t="s">
        <v>141</v>
      </c>
      <c r="F70" s="44" t="s">
        <v>141</v>
      </c>
      <c r="G70" s="44"/>
      <c r="H70" s="44"/>
      <c r="I70" s="44">
        <f t="shared" si="1"/>
        <v>0</v>
      </c>
      <c r="J70" s="44"/>
      <c r="K70" s="11">
        <f t="shared" si="2"/>
        <v>0</v>
      </c>
      <c r="L70" s="38" t="s">
        <v>234</v>
      </c>
    </row>
    <row r="71" spans="1:12" ht="15.95" customHeight="1" x14ac:dyDescent="0.25">
      <c r="A71" s="41" t="s">
        <v>59</v>
      </c>
      <c r="B71" s="44" t="s">
        <v>185</v>
      </c>
      <c r="C71" s="44" t="str">
        <f t="shared" si="0"/>
        <v>Да</v>
      </c>
      <c r="D71" s="44" t="s">
        <v>140</v>
      </c>
      <c r="E71" s="44" t="s">
        <v>140</v>
      </c>
      <c r="F71" s="44" t="s">
        <v>140</v>
      </c>
      <c r="G71" s="44" t="s">
        <v>140</v>
      </c>
      <c r="H71" s="44"/>
      <c r="I71" s="44">
        <f t="shared" si="1"/>
        <v>1</v>
      </c>
      <c r="J71" s="44"/>
      <c r="K71" s="11">
        <f t="shared" si="2"/>
        <v>1</v>
      </c>
      <c r="L71" s="38" t="s">
        <v>235</v>
      </c>
    </row>
    <row r="72" spans="1:12" s="13" customFormat="1" ht="15.95" customHeight="1" x14ac:dyDescent="0.25">
      <c r="A72" s="40" t="s">
        <v>60</v>
      </c>
      <c r="B72" s="45"/>
      <c r="C72" s="46"/>
      <c r="D72" s="45"/>
      <c r="E72" s="45"/>
      <c r="F72" s="45"/>
      <c r="G72" s="45"/>
      <c r="H72" s="45"/>
      <c r="I72" s="46"/>
      <c r="J72" s="46"/>
      <c r="K72" s="12"/>
      <c r="L72" s="43"/>
    </row>
    <row r="73" spans="1:12" s="9" customFormat="1" ht="15.95" customHeight="1" x14ac:dyDescent="0.25">
      <c r="A73" s="41" t="s">
        <v>61</v>
      </c>
      <c r="B73" s="44" t="s">
        <v>332</v>
      </c>
      <c r="C73" s="44" t="str">
        <f t="shared" si="0"/>
        <v>Да</v>
      </c>
      <c r="D73" s="44" t="s">
        <v>140</v>
      </c>
      <c r="E73" s="44" t="s">
        <v>140</v>
      </c>
      <c r="F73" s="44" t="s">
        <v>140</v>
      </c>
      <c r="G73" s="44" t="s">
        <v>140</v>
      </c>
      <c r="H73" s="44"/>
      <c r="I73" s="44">
        <f t="shared" si="1"/>
        <v>0</v>
      </c>
      <c r="J73" s="44"/>
      <c r="K73" s="11">
        <f t="shared" si="2"/>
        <v>0</v>
      </c>
      <c r="L73" s="38" t="s">
        <v>236</v>
      </c>
    </row>
    <row r="74" spans="1:12" ht="15.95" customHeight="1" x14ac:dyDescent="0.25">
      <c r="A74" s="41" t="s">
        <v>62</v>
      </c>
      <c r="B74" s="44" t="s">
        <v>185</v>
      </c>
      <c r="C74" s="44" t="str">
        <f t="shared" si="0"/>
        <v>Да</v>
      </c>
      <c r="D74" s="44" t="s">
        <v>140</v>
      </c>
      <c r="E74" s="44" t="s">
        <v>140</v>
      </c>
      <c r="F74" s="44" t="s">
        <v>140</v>
      </c>
      <c r="G74" s="44" t="s">
        <v>140</v>
      </c>
      <c r="H74" s="44"/>
      <c r="I74" s="44">
        <f t="shared" si="1"/>
        <v>1</v>
      </c>
      <c r="J74" s="44"/>
      <c r="K74" s="11">
        <f t="shared" si="2"/>
        <v>1</v>
      </c>
      <c r="L74" s="90" t="s">
        <v>237</v>
      </c>
    </row>
    <row r="75" spans="1:12" ht="15.95" customHeight="1" x14ac:dyDescent="0.25">
      <c r="A75" s="41" t="s">
        <v>63</v>
      </c>
      <c r="B75" s="44" t="s">
        <v>332</v>
      </c>
      <c r="C75" s="44" t="str">
        <f t="shared" si="0"/>
        <v>Нет</v>
      </c>
      <c r="D75" s="44" t="s">
        <v>141</v>
      </c>
      <c r="E75" s="44" t="s">
        <v>141</v>
      </c>
      <c r="F75" s="44" t="s">
        <v>141</v>
      </c>
      <c r="G75" s="44"/>
      <c r="H75" s="44"/>
      <c r="I75" s="44">
        <f t="shared" si="1"/>
        <v>0</v>
      </c>
      <c r="J75" s="44"/>
      <c r="K75" s="11">
        <f t="shared" si="2"/>
        <v>0</v>
      </c>
      <c r="L75" s="38" t="s">
        <v>238</v>
      </c>
    </row>
    <row r="76" spans="1:12" s="9" customFormat="1" ht="15.95" customHeight="1" x14ac:dyDescent="0.25">
      <c r="A76" s="41" t="s">
        <v>64</v>
      </c>
      <c r="B76" s="44" t="s">
        <v>185</v>
      </c>
      <c r="C76" s="44" t="str">
        <f t="shared" si="0"/>
        <v>Да</v>
      </c>
      <c r="D76" s="44" t="s">
        <v>140</v>
      </c>
      <c r="E76" s="44" t="s">
        <v>140</v>
      </c>
      <c r="F76" s="44" t="s">
        <v>140</v>
      </c>
      <c r="G76" s="44" t="s">
        <v>140</v>
      </c>
      <c r="H76" s="44"/>
      <c r="I76" s="44">
        <f t="shared" si="1"/>
        <v>1</v>
      </c>
      <c r="J76" s="44"/>
      <c r="K76" s="11">
        <f t="shared" si="2"/>
        <v>1</v>
      </c>
      <c r="L76" s="38" t="s">
        <v>239</v>
      </c>
    </row>
    <row r="77" spans="1:12" s="9" customFormat="1" ht="15.95" customHeight="1" x14ac:dyDescent="0.25">
      <c r="A77" s="41" t="s">
        <v>65</v>
      </c>
      <c r="B77" s="44" t="s">
        <v>185</v>
      </c>
      <c r="C77" s="44" t="str">
        <f t="shared" ref="C77:C104" si="3">IF(AND(D77="Да",E77="Да",F77="Да"),"Да","Нет")</f>
        <v>Да</v>
      </c>
      <c r="D77" s="44" t="s">
        <v>140</v>
      </c>
      <c r="E77" s="44" t="s">
        <v>140</v>
      </c>
      <c r="F77" s="44" t="s">
        <v>140</v>
      </c>
      <c r="G77" s="44" t="s">
        <v>140</v>
      </c>
      <c r="H77" s="44"/>
      <c r="I77" s="44">
        <f t="shared" ref="I77:I104" si="4">IF(AND(B77="Да, проводились и опубликованы протоколы",C77="Да",G77="Да"),1,0)</f>
        <v>1</v>
      </c>
      <c r="J77" s="44"/>
      <c r="K77" s="11">
        <f t="shared" ref="K77:K104" si="5">I77*(1-J77)</f>
        <v>1</v>
      </c>
      <c r="L77" s="38" t="s">
        <v>240</v>
      </c>
    </row>
    <row r="78" spans="1:12" s="9" customFormat="1" ht="15.95" customHeight="1" x14ac:dyDescent="0.25">
      <c r="A78" s="41" t="s">
        <v>66</v>
      </c>
      <c r="B78" s="44" t="s">
        <v>332</v>
      </c>
      <c r="C78" s="44" t="str">
        <f t="shared" si="3"/>
        <v>Нет</v>
      </c>
      <c r="D78" s="44" t="s">
        <v>141</v>
      </c>
      <c r="E78" s="44" t="s">
        <v>141</v>
      </c>
      <c r="F78" s="44" t="s">
        <v>140</v>
      </c>
      <c r="G78" s="44"/>
      <c r="H78" s="44"/>
      <c r="I78" s="44">
        <f t="shared" si="4"/>
        <v>0</v>
      </c>
      <c r="J78" s="44"/>
      <c r="K78" s="11">
        <f t="shared" si="5"/>
        <v>0</v>
      </c>
      <c r="L78" s="38" t="s">
        <v>241</v>
      </c>
    </row>
    <row r="79" spans="1:12" s="13" customFormat="1" ht="15.95" customHeight="1" x14ac:dyDescent="0.25">
      <c r="A79" s="40" t="s">
        <v>67</v>
      </c>
      <c r="B79" s="45"/>
      <c r="C79" s="46"/>
      <c r="D79" s="45"/>
      <c r="E79" s="45"/>
      <c r="F79" s="45"/>
      <c r="G79" s="45"/>
      <c r="H79" s="45"/>
      <c r="I79" s="46"/>
      <c r="J79" s="46"/>
      <c r="K79" s="12"/>
      <c r="L79" s="43"/>
    </row>
    <row r="80" spans="1:12" s="9" customFormat="1" ht="15.95" customHeight="1" x14ac:dyDescent="0.25">
      <c r="A80" s="41" t="s">
        <v>68</v>
      </c>
      <c r="B80" s="44" t="s">
        <v>185</v>
      </c>
      <c r="C80" s="44" t="str">
        <f t="shared" si="3"/>
        <v>Да</v>
      </c>
      <c r="D80" s="44" t="s">
        <v>140</v>
      </c>
      <c r="E80" s="44" t="s">
        <v>140</v>
      </c>
      <c r="F80" s="44" t="s">
        <v>140</v>
      </c>
      <c r="G80" s="44" t="s">
        <v>140</v>
      </c>
      <c r="H80" s="44"/>
      <c r="I80" s="44">
        <f t="shared" si="4"/>
        <v>1</v>
      </c>
      <c r="J80" s="44"/>
      <c r="K80" s="11">
        <f t="shared" si="5"/>
        <v>1</v>
      </c>
      <c r="L80" s="107" t="s">
        <v>242</v>
      </c>
    </row>
    <row r="81" spans="1:12" s="9" customFormat="1" ht="15.95" customHeight="1" x14ac:dyDescent="0.25">
      <c r="A81" s="41" t="s">
        <v>69</v>
      </c>
      <c r="B81" s="44" t="s">
        <v>185</v>
      </c>
      <c r="C81" s="44" t="str">
        <f t="shared" si="3"/>
        <v>Да</v>
      </c>
      <c r="D81" s="44" t="s">
        <v>140</v>
      </c>
      <c r="E81" s="44" t="s">
        <v>140</v>
      </c>
      <c r="F81" s="44" t="s">
        <v>140</v>
      </c>
      <c r="G81" s="44" t="s">
        <v>140</v>
      </c>
      <c r="H81" s="36" t="s">
        <v>338</v>
      </c>
      <c r="I81" s="44">
        <f t="shared" si="4"/>
        <v>1</v>
      </c>
      <c r="J81" s="44">
        <v>0.5</v>
      </c>
      <c r="K81" s="11">
        <f t="shared" si="5"/>
        <v>0.5</v>
      </c>
      <c r="L81" s="38" t="s">
        <v>243</v>
      </c>
    </row>
    <row r="82" spans="1:12" s="9" customFormat="1" ht="15.95" customHeight="1" x14ac:dyDescent="0.25">
      <c r="A82" s="41" t="s">
        <v>70</v>
      </c>
      <c r="B82" s="44" t="s">
        <v>332</v>
      </c>
      <c r="C82" s="44" t="str">
        <f t="shared" si="3"/>
        <v>Нет</v>
      </c>
      <c r="D82" s="44" t="s">
        <v>140</v>
      </c>
      <c r="E82" s="44" t="s">
        <v>140</v>
      </c>
      <c r="F82" s="44" t="s">
        <v>141</v>
      </c>
      <c r="G82" s="44" t="s">
        <v>140</v>
      </c>
      <c r="H82" s="44"/>
      <c r="I82" s="44">
        <f t="shared" si="4"/>
        <v>0</v>
      </c>
      <c r="J82" s="44"/>
      <c r="K82" s="11">
        <f t="shared" si="5"/>
        <v>0</v>
      </c>
      <c r="L82" s="38" t="s">
        <v>244</v>
      </c>
    </row>
    <row r="83" spans="1:12" s="9" customFormat="1" ht="15.95" customHeight="1" x14ac:dyDescent="0.25">
      <c r="A83" s="41" t="s">
        <v>71</v>
      </c>
      <c r="B83" s="44" t="s">
        <v>185</v>
      </c>
      <c r="C83" s="44" t="str">
        <f t="shared" si="3"/>
        <v>Да</v>
      </c>
      <c r="D83" s="44" t="s">
        <v>140</v>
      </c>
      <c r="E83" s="44" t="s">
        <v>140</v>
      </c>
      <c r="F83" s="44" t="s">
        <v>140</v>
      </c>
      <c r="G83" s="44" t="s">
        <v>140</v>
      </c>
      <c r="H83" s="44"/>
      <c r="I83" s="44">
        <f t="shared" si="4"/>
        <v>1</v>
      </c>
      <c r="J83" s="44"/>
      <c r="K83" s="11">
        <f t="shared" si="5"/>
        <v>1</v>
      </c>
      <c r="L83" s="38" t="s">
        <v>245</v>
      </c>
    </row>
    <row r="84" spans="1:12" ht="15.95" customHeight="1" x14ac:dyDescent="0.25">
      <c r="A84" s="41" t="s">
        <v>72</v>
      </c>
      <c r="B84" s="44" t="s">
        <v>185</v>
      </c>
      <c r="C84" s="44" t="str">
        <f t="shared" si="3"/>
        <v>Да</v>
      </c>
      <c r="D84" s="44" t="s">
        <v>140</v>
      </c>
      <c r="E84" s="44" t="s">
        <v>140</v>
      </c>
      <c r="F84" s="44" t="s">
        <v>140</v>
      </c>
      <c r="G84" s="44" t="s">
        <v>140</v>
      </c>
      <c r="H84" s="44"/>
      <c r="I84" s="44">
        <f t="shared" si="4"/>
        <v>1</v>
      </c>
      <c r="J84" s="44"/>
      <c r="K84" s="11">
        <f t="shared" si="5"/>
        <v>1</v>
      </c>
      <c r="L84" s="86" t="s">
        <v>246</v>
      </c>
    </row>
    <row r="85" spans="1:12" s="9" customFormat="1" ht="15.95" customHeight="1" x14ac:dyDescent="0.25">
      <c r="A85" s="41" t="s">
        <v>73</v>
      </c>
      <c r="B85" s="44" t="s">
        <v>332</v>
      </c>
      <c r="C85" s="44" t="str">
        <f t="shared" si="3"/>
        <v>Нет</v>
      </c>
      <c r="D85" s="44" t="s">
        <v>141</v>
      </c>
      <c r="E85" s="44" t="s">
        <v>141</v>
      </c>
      <c r="F85" s="44" t="s">
        <v>141</v>
      </c>
      <c r="G85" s="44"/>
      <c r="H85" s="44"/>
      <c r="I85" s="44">
        <f t="shared" si="4"/>
        <v>0</v>
      </c>
      <c r="J85" s="44"/>
      <c r="K85" s="11">
        <f t="shared" si="5"/>
        <v>0</v>
      </c>
      <c r="L85" s="38" t="s">
        <v>247</v>
      </c>
    </row>
    <row r="86" spans="1:12" ht="15.95" customHeight="1" x14ac:dyDescent="0.25">
      <c r="A86" s="41" t="s">
        <v>74</v>
      </c>
      <c r="B86" s="44" t="s">
        <v>185</v>
      </c>
      <c r="C86" s="44" t="str">
        <f t="shared" si="3"/>
        <v>Да</v>
      </c>
      <c r="D86" s="44" t="s">
        <v>140</v>
      </c>
      <c r="E86" s="44" t="s">
        <v>140</v>
      </c>
      <c r="F86" s="44" t="s">
        <v>140</v>
      </c>
      <c r="G86" s="44" t="s">
        <v>140</v>
      </c>
      <c r="H86" s="44"/>
      <c r="I86" s="44">
        <f t="shared" si="4"/>
        <v>1</v>
      </c>
      <c r="J86" s="44"/>
      <c r="K86" s="11">
        <f t="shared" si="5"/>
        <v>1</v>
      </c>
      <c r="L86" s="38" t="s">
        <v>248</v>
      </c>
    </row>
    <row r="87" spans="1:12" s="8" customFormat="1" ht="15.95" customHeight="1" x14ac:dyDescent="0.25">
      <c r="A87" s="41" t="s">
        <v>75</v>
      </c>
      <c r="B87" s="44" t="s">
        <v>185</v>
      </c>
      <c r="C87" s="44" t="str">
        <f t="shared" si="3"/>
        <v>Да</v>
      </c>
      <c r="D87" s="44" t="s">
        <v>140</v>
      </c>
      <c r="E87" s="44" t="s">
        <v>140</v>
      </c>
      <c r="F87" s="44" t="s">
        <v>140</v>
      </c>
      <c r="G87" s="44" t="s">
        <v>140</v>
      </c>
      <c r="H87" s="44"/>
      <c r="I87" s="44">
        <f t="shared" si="4"/>
        <v>1</v>
      </c>
      <c r="J87" s="44"/>
      <c r="K87" s="11">
        <f t="shared" si="5"/>
        <v>1</v>
      </c>
      <c r="L87" s="38" t="s">
        <v>249</v>
      </c>
    </row>
    <row r="88" spans="1:12" s="9" customFormat="1" ht="15.95" customHeight="1" x14ac:dyDescent="0.25">
      <c r="A88" s="41" t="s">
        <v>76</v>
      </c>
      <c r="B88" s="44" t="s">
        <v>332</v>
      </c>
      <c r="C88" s="44" t="str">
        <f t="shared" si="3"/>
        <v>Нет</v>
      </c>
      <c r="D88" s="44" t="s">
        <v>140</v>
      </c>
      <c r="E88" s="44" t="s">
        <v>141</v>
      </c>
      <c r="F88" s="44" t="s">
        <v>141</v>
      </c>
      <c r="G88" s="44" t="s">
        <v>140</v>
      </c>
      <c r="H88" s="44"/>
      <c r="I88" s="44">
        <f t="shared" si="4"/>
        <v>0</v>
      </c>
      <c r="J88" s="44"/>
      <c r="K88" s="11">
        <f t="shared" si="5"/>
        <v>0</v>
      </c>
      <c r="L88" s="38" t="s">
        <v>715</v>
      </c>
    </row>
    <row r="89" spans="1:12" ht="15.95" customHeight="1" x14ac:dyDescent="0.25">
      <c r="A89" s="41" t="s">
        <v>77</v>
      </c>
      <c r="B89" s="44" t="s">
        <v>332</v>
      </c>
      <c r="C89" s="44" t="str">
        <f t="shared" si="3"/>
        <v>Нет</v>
      </c>
      <c r="D89" s="44" t="s">
        <v>141</v>
      </c>
      <c r="E89" s="44" t="s">
        <v>141</v>
      </c>
      <c r="F89" s="44" t="s">
        <v>141</v>
      </c>
      <c r="G89" s="44"/>
      <c r="H89" s="44"/>
      <c r="I89" s="44">
        <f t="shared" si="4"/>
        <v>0</v>
      </c>
      <c r="J89" s="44"/>
      <c r="K89" s="11">
        <f t="shared" si="5"/>
        <v>0</v>
      </c>
      <c r="L89" s="86" t="s">
        <v>339</v>
      </c>
    </row>
    <row r="90" spans="1:12" s="9" customFormat="1" ht="15.95" customHeight="1" x14ac:dyDescent="0.25">
      <c r="A90" s="41" t="s">
        <v>78</v>
      </c>
      <c r="B90" s="44" t="s">
        <v>185</v>
      </c>
      <c r="C90" s="44" t="str">
        <f t="shared" si="3"/>
        <v>Да</v>
      </c>
      <c r="D90" s="44" t="s">
        <v>140</v>
      </c>
      <c r="E90" s="44" t="s">
        <v>140</v>
      </c>
      <c r="F90" s="44" t="s">
        <v>140</v>
      </c>
      <c r="G90" s="44" t="s">
        <v>140</v>
      </c>
      <c r="H90" s="44"/>
      <c r="I90" s="44">
        <f t="shared" si="4"/>
        <v>1</v>
      </c>
      <c r="J90" s="44"/>
      <c r="K90" s="11">
        <f t="shared" si="5"/>
        <v>1</v>
      </c>
      <c r="L90" s="38" t="s">
        <v>251</v>
      </c>
    </row>
    <row r="91" spans="1:12" s="9" customFormat="1" ht="15.95" customHeight="1" x14ac:dyDescent="0.25">
      <c r="A91" s="41" t="s">
        <v>79</v>
      </c>
      <c r="B91" s="44" t="s">
        <v>332</v>
      </c>
      <c r="C91" s="44" t="str">
        <f t="shared" si="3"/>
        <v>Нет</v>
      </c>
      <c r="D91" s="44" t="s">
        <v>141</v>
      </c>
      <c r="E91" s="44" t="s">
        <v>141</v>
      </c>
      <c r="F91" s="44" t="s">
        <v>141</v>
      </c>
      <c r="G91" s="44"/>
      <c r="H91" s="44"/>
      <c r="I91" s="44">
        <f t="shared" si="4"/>
        <v>0</v>
      </c>
      <c r="J91" s="44"/>
      <c r="K91" s="11">
        <f t="shared" si="5"/>
        <v>0</v>
      </c>
      <c r="L91" s="38" t="s">
        <v>252</v>
      </c>
    </row>
    <row r="92" spans="1:12" s="13" customFormat="1" ht="15.95" customHeight="1" x14ac:dyDescent="0.25">
      <c r="A92" s="40" t="s">
        <v>80</v>
      </c>
      <c r="B92" s="45"/>
      <c r="C92" s="46"/>
      <c r="D92" s="45"/>
      <c r="E92" s="45"/>
      <c r="F92" s="45"/>
      <c r="G92" s="45"/>
      <c r="H92" s="45"/>
      <c r="I92" s="46"/>
      <c r="J92" s="46"/>
      <c r="K92" s="12"/>
      <c r="L92" s="43"/>
    </row>
    <row r="93" spans="1:12" s="9" customFormat="1" ht="15.95" customHeight="1" x14ac:dyDescent="0.25">
      <c r="A93" s="41" t="s">
        <v>81</v>
      </c>
      <c r="B93" s="44" t="s">
        <v>185</v>
      </c>
      <c r="C93" s="44" t="str">
        <f t="shared" si="3"/>
        <v>Да</v>
      </c>
      <c r="D93" s="44" t="s">
        <v>140</v>
      </c>
      <c r="E93" s="44" t="s">
        <v>140</v>
      </c>
      <c r="F93" s="44" t="s">
        <v>140</v>
      </c>
      <c r="G93" s="44" t="s">
        <v>140</v>
      </c>
      <c r="H93" s="44"/>
      <c r="I93" s="44">
        <f t="shared" si="4"/>
        <v>1</v>
      </c>
      <c r="J93" s="44"/>
      <c r="K93" s="11">
        <f t="shared" si="5"/>
        <v>1</v>
      </c>
      <c r="L93" s="38" t="s">
        <v>253</v>
      </c>
    </row>
    <row r="94" spans="1:12" s="9" customFormat="1" ht="15.95" customHeight="1" x14ac:dyDescent="0.25">
      <c r="A94" s="41" t="s">
        <v>82</v>
      </c>
      <c r="B94" s="44" t="s">
        <v>332</v>
      </c>
      <c r="C94" s="44" t="str">
        <f t="shared" si="3"/>
        <v>Да</v>
      </c>
      <c r="D94" s="44" t="s">
        <v>140</v>
      </c>
      <c r="E94" s="44" t="s">
        <v>140</v>
      </c>
      <c r="F94" s="44" t="s">
        <v>140</v>
      </c>
      <c r="G94" s="44" t="s">
        <v>140</v>
      </c>
      <c r="H94" s="44"/>
      <c r="I94" s="44">
        <f t="shared" si="4"/>
        <v>0</v>
      </c>
      <c r="J94" s="44"/>
      <c r="K94" s="11">
        <f t="shared" si="5"/>
        <v>0</v>
      </c>
      <c r="L94" s="38" t="s">
        <v>254</v>
      </c>
    </row>
    <row r="95" spans="1:12" ht="15.95" customHeight="1" x14ac:dyDescent="0.25">
      <c r="A95" s="41" t="s">
        <v>83</v>
      </c>
      <c r="B95" s="44" t="s">
        <v>332</v>
      </c>
      <c r="C95" s="44" t="str">
        <f t="shared" si="3"/>
        <v>Нет</v>
      </c>
      <c r="D95" s="44" t="s">
        <v>141</v>
      </c>
      <c r="E95" s="44" t="s">
        <v>141</v>
      </c>
      <c r="F95" s="44" t="s">
        <v>141</v>
      </c>
      <c r="G95" s="44"/>
      <c r="H95" s="44"/>
      <c r="I95" s="44">
        <f t="shared" si="4"/>
        <v>0</v>
      </c>
      <c r="J95" s="44"/>
      <c r="K95" s="11">
        <f t="shared" si="5"/>
        <v>0</v>
      </c>
      <c r="L95" s="38" t="s">
        <v>255</v>
      </c>
    </row>
    <row r="96" spans="1:12" ht="15.95" customHeight="1" x14ac:dyDescent="0.25">
      <c r="A96" s="41" t="s">
        <v>84</v>
      </c>
      <c r="B96" s="44" t="s">
        <v>185</v>
      </c>
      <c r="C96" s="44" t="str">
        <f t="shared" si="3"/>
        <v>Да</v>
      </c>
      <c r="D96" s="44" t="s">
        <v>140</v>
      </c>
      <c r="E96" s="44" t="s">
        <v>140</v>
      </c>
      <c r="F96" s="44" t="s">
        <v>140</v>
      </c>
      <c r="G96" s="44" t="s">
        <v>140</v>
      </c>
      <c r="H96" s="44"/>
      <c r="I96" s="44">
        <f t="shared" si="4"/>
        <v>1</v>
      </c>
      <c r="J96" s="44"/>
      <c r="K96" s="11">
        <f t="shared" si="5"/>
        <v>1</v>
      </c>
      <c r="L96" s="38" t="s">
        <v>256</v>
      </c>
    </row>
    <row r="97" spans="1:12" ht="15.95" customHeight="1" x14ac:dyDescent="0.25">
      <c r="A97" s="41" t="s">
        <v>85</v>
      </c>
      <c r="B97" s="44" t="s">
        <v>185</v>
      </c>
      <c r="C97" s="44" t="str">
        <f t="shared" si="3"/>
        <v>Да</v>
      </c>
      <c r="D97" s="44" t="s">
        <v>140</v>
      </c>
      <c r="E97" s="44" t="s">
        <v>140</v>
      </c>
      <c r="F97" s="44" t="s">
        <v>140</v>
      </c>
      <c r="G97" s="44" t="s">
        <v>140</v>
      </c>
      <c r="H97" s="44"/>
      <c r="I97" s="44">
        <f t="shared" si="4"/>
        <v>1</v>
      </c>
      <c r="J97" s="44"/>
      <c r="K97" s="11">
        <f t="shared" si="5"/>
        <v>1</v>
      </c>
      <c r="L97" s="38" t="s">
        <v>257</v>
      </c>
    </row>
    <row r="98" spans="1:12" s="9" customFormat="1" ht="15.95" customHeight="1" x14ac:dyDescent="0.25">
      <c r="A98" s="41" t="s">
        <v>86</v>
      </c>
      <c r="B98" s="44" t="s">
        <v>332</v>
      </c>
      <c r="C98" s="44" t="str">
        <f t="shared" si="3"/>
        <v>Нет</v>
      </c>
      <c r="D98" s="44" t="s">
        <v>141</v>
      </c>
      <c r="E98" s="44" t="s">
        <v>141</v>
      </c>
      <c r="F98" s="44" t="s">
        <v>141</v>
      </c>
      <c r="G98" s="44"/>
      <c r="H98" s="44"/>
      <c r="I98" s="44">
        <f t="shared" si="4"/>
        <v>0</v>
      </c>
      <c r="J98" s="44"/>
      <c r="K98" s="11">
        <f t="shared" si="5"/>
        <v>0</v>
      </c>
      <c r="L98" s="38" t="s">
        <v>340</v>
      </c>
    </row>
    <row r="99" spans="1:12" s="9" customFormat="1" ht="15.95" customHeight="1" x14ac:dyDescent="0.25">
      <c r="A99" s="41" t="s">
        <v>87</v>
      </c>
      <c r="B99" s="44" t="s">
        <v>332</v>
      </c>
      <c r="C99" s="44" t="str">
        <f t="shared" si="3"/>
        <v>Нет</v>
      </c>
      <c r="D99" s="44" t="s">
        <v>140</v>
      </c>
      <c r="E99" s="44" t="s">
        <v>140</v>
      </c>
      <c r="F99" s="44" t="s">
        <v>141</v>
      </c>
      <c r="G99" s="44" t="s">
        <v>140</v>
      </c>
      <c r="H99" s="44"/>
      <c r="I99" s="44">
        <f t="shared" si="4"/>
        <v>0</v>
      </c>
      <c r="J99" s="44"/>
      <c r="K99" s="11">
        <f t="shared" si="5"/>
        <v>0</v>
      </c>
      <c r="L99" s="38" t="s">
        <v>258</v>
      </c>
    </row>
    <row r="100" spans="1:12" s="9" customFormat="1" ht="15.95" customHeight="1" x14ac:dyDescent="0.25">
      <c r="A100" s="41" t="s">
        <v>88</v>
      </c>
      <c r="B100" s="44" t="s">
        <v>332</v>
      </c>
      <c r="C100" s="44" t="str">
        <f t="shared" si="3"/>
        <v>Нет</v>
      </c>
      <c r="D100" s="44" t="s">
        <v>141</v>
      </c>
      <c r="E100" s="44" t="s">
        <v>141</v>
      </c>
      <c r="F100" s="44" t="s">
        <v>141</v>
      </c>
      <c r="G100" s="44"/>
      <c r="H100" s="44"/>
      <c r="I100" s="44">
        <f t="shared" si="4"/>
        <v>0</v>
      </c>
      <c r="J100" s="44"/>
      <c r="K100" s="11">
        <f t="shared" si="5"/>
        <v>0</v>
      </c>
      <c r="L100" s="90" t="s">
        <v>259</v>
      </c>
    </row>
    <row r="101" spans="1:12" s="9" customFormat="1" ht="15.95" customHeight="1" x14ac:dyDescent="0.25">
      <c r="A101" s="41" t="s">
        <v>89</v>
      </c>
      <c r="B101" s="44" t="s">
        <v>332</v>
      </c>
      <c r="C101" s="44" t="str">
        <f t="shared" si="3"/>
        <v>Нет</v>
      </c>
      <c r="D101" s="44" t="s">
        <v>141</v>
      </c>
      <c r="E101" s="44" t="s">
        <v>141</v>
      </c>
      <c r="F101" s="44" t="s">
        <v>141</v>
      </c>
      <c r="G101" s="44"/>
      <c r="H101" s="44"/>
      <c r="I101" s="44">
        <f t="shared" si="4"/>
        <v>0</v>
      </c>
      <c r="J101" s="44"/>
      <c r="K101" s="11">
        <f t="shared" si="5"/>
        <v>0</v>
      </c>
      <c r="L101" s="38" t="s">
        <v>260</v>
      </c>
    </row>
    <row r="102" spans="1:12" s="13" customFormat="1" ht="15.95" customHeight="1" x14ac:dyDescent="0.25">
      <c r="A102" s="40" t="s">
        <v>102</v>
      </c>
      <c r="B102" s="51"/>
      <c r="C102" s="46"/>
      <c r="D102" s="51"/>
      <c r="E102" s="51"/>
      <c r="F102" s="51"/>
      <c r="G102" s="51"/>
      <c r="H102" s="51"/>
      <c r="I102" s="46"/>
      <c r="J102" s="51"/>
      <c r="K102" s="12"/>
      <c r="L102" s="51"/>
    </row>
    <row r="103" spans="1:12" ht="15.95" customHeight="1" x14ac:dyDescent="0.25">
      <c r="A103" s="41" t="s">
        <v>103</v>
      </c>
      <c r="B103" s="82" t="s">
        <v>185</v>
      </c>
      <c r="C103" s="44" t="str">
        <f t="shared" si="3"/>
        <v>Да</v>
      </c>
      <c r="D103" s="91" t="s">
        <v>140</v>
      </c>
      <c r="E103" s="91" t="s">
        <v>140</v>
      </c>
      <c r="F103" s="91" t="s">
        <v>140</v>
      </c>
      <c r="G103" s="91" t="s">
        <v>140</v>
      </c>
      <c r="H103" s="85"/>
      <c r="I103" s="44">
        <f t="shared" si="4"/>
        <v>1</v>
      </c>
      <c r="J103" s="85"/>
      <c r="K103" s="11">
        <f t="shared" si="5"/>
        <v>1</v>
      </c>
      <c r="L103" s="96" t="s">
        <v>261</v>
      </c>
    </row>
    <row r="104" spans="1:12" ht="15.95" customHeight="1" x14ac:dyDescent="0.25">
      <c r="A104" s="41" t="s">
        <v>104</v>
      </c>
      <c r="B104" s="44" t="s">
        <v>332</v>
      </c>
      <c r="C104" s="44" t="str">
        <f t="shared" si="3"/>
        <v>Нет</v>
      </c>
      <c r="D104" s="91" t="s">
        <v>141</v>
      </c>
      <c r="E104" s="91" t="s">
        <v>141</v>
      </c>
      <c r="F104" s="91" t="s">
        <v>141</v>
      </c>
      <c r="G104" s="91"/>
      <c r="H104" s="85"/>
      <c r="I104" s="44">
        <f t="shared" si="4"/>
        <v>0</v>
      </c>
      <c r="J104" s="85"/>
      <c r="K104" s="11">
        <f t="shared" si="5"/>
        <v>0</v>
      </c>
      <c r="L104" s="96" t="s">
        <v>262</v>
      </c>
    </row>
    <row r="106" spans="1:12" x14ac:dyDescent="0.25">
      <c r="A106" s="4"/>
      <c r="B106" s="4"/>
      <c r="C106" s="4"/>
      <c r="D106" s="4"/>
      <c r="E106" s="4"/>
      <c r="F106" s="4"/>
      <c r="G106" s="4"/>
      <c r="H106" s="4"/>
      <c r="I106" s="4"/>
      <c r="J106" s="4"/>
      <c r="K106" s="7"/>
    </row>
    <row r="110" spans="1:12" x14ac:dyDescent="0.25">
      <c r="A110" s="4"/>
      <c r="B110" s="4"/>
      <c r="C110" s="4"/>
      <c r="D110" s="4"/>
      <c r="E110" s="4"/>
      <c r="F110" s="4"/>
      <c r="G110" s="4"/>
      <c r="H110" s="4"/>
      <c r="I110" s="4"/>
      <c r="J110" s="4"/>
      <c r="K110" s="7"/>
    </row>
    <row r="113" spans="1:11" x14ac:dyDescent="0.25">
      <c r="A113" s="4"/>
      <c r="B113" s="4"/>
      <c r="C113" s="4"/>
      <c r="D113" s="4"/>
      <c r="E113" s="4"/>
      <c r="F113" s="4"/>
      <c r="G113" s="4"/>
      <c r="H113" s="4"/>
      <c r="I113" s="4"/>
      <c r="J113" s="4"/>
      <c r="K113" s="7"/>
    </row>
    <row r="117" spans="1:11" x14ac:dyDescent="0.25">
      <c r="A117" s="4"/>
      <c r="B117" s="4"/>
      <c r="C117" s="4"/>
      <c r="D117" s="4"/>
      <c r="E117" s="4"/>
      <c r="F117" s="4"/>
      <c r="G117" s="4"/>
      <c r="H117" s="4"/>
      <c r="I117" s="4"/>
      <c r="J117" s="4"/>
      <c r="K117" s="7"/>
    </row>
  </sheetData>
  <autoFilter ref="A11:L11"/>
  <mergeCells count="20">
    <mergeCell ref="A1:L1"/>
    <mergeCell ref="A3:L3"/>
    <mergeCell ref="A7:L7"/>
    <mergeCell ref="A8:A10"/>
    <mergeCell ref="G8:G10"/>
    <mergeCell ref="I9:I10"/>
    <mergeCell ref="L8:L10"/>
    <mergeCell ref="C8:C10"/>
    <mergeCell ref="A6:L6"/>
    <mergeCell ref="D9:D10"/>
    <mergeCell ref="A2:L2"/>
    <mergeCell ref="D8:F8"/>
    <mergeCell ref="A4:L4"/>
    <mergeCell ref="A5:L5"/>
    <mergeCell ref="H8:H10"/>
    <mergeCell ref="E9:E10"/>
    <mergeCell ref="I8:K8"/>
    <mergeCell ref="J9:J10"/>
    <mergeCell ref="K9:K10"/>
    <mergeCell ref="F9:F10"/>
  </mergeCells>
  <dataValidations count="2">
    <dataValidation type="list" allowBlank="1" showInputMessage="1" showErrorMessage="1" sqref="J11:J104">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C11 B11:B104">
      <formula1>$B$9:$B$10</formula1>
    </dataValidation>
  </dataValidations>
  <hyperlinks>
    <hyperlink ref="L12" r:id="rId1"/>
    <hyperlink ref="L13" r:id="rId2"/>
    <hyperlink ref="L14" r:id="rId3"/>
    <hyperlink ref="L15" r:id="rId4"/>
    <hyperlink ref="L16" r:id="rId5"/>
    <hyperlink ref="L17" r:id="rId6"/>
    <hyperlink ref="L18" r:id="rId7"/>
    <hyperlink ref="L19" r:id="rId8"/>
    <hyperlink ref="L20" r:id="rId9"/>
    <hyperlink ref="L22" r:id="rId10"/>
    <hyperlink ref="L23" r:id="rId11"/>
    <hyperlink ref="L25" r:id="rId12"/>
    <hyperlink ref="L26" r:id="rId13"/>
    <hyperlink ref="L27" r:id="rId14"/>
    <hyperlink ref="L28" r:id="rId15"/>
    <hyperlink ref="L29" r:id="rId16"/>
    <hyperlink ref="L31" r:id="rId17"/>
    <hyperlink ref="L32" r:id="rId18"/>
    <hyperlink ref="L34" r:id="rId19"/>
    <hyperlink ref="L35" r:id="rId20"/>
    <hyperlink ref="L36" r:id="rId21"/>
    <hyperlink ref="L37" r:id="rId22"/>
    <hyperlink ref="L38" r:id="rId23"/>
    <hyperlink ref="L39" r:id="rId24"/>
    <hyperlink ref="L40" r:id="rId25"/>
    <hyperlink ref="L41" r:id="rId26"/>
    <hyperlink ref="L43" r:id="rId27"/>
    <hyperlink ref="L44" r:id="rId28"/>
    <hyperlink ref="L46" r:id="rId29"/>
    <hyperlink ref="L47" r:id="rId30"/>
    <hyperlink ref="L48" r:id="rId31"/>
    <hyperlink ref="L50" r:id="rId32"/>
    <hyperlink ref="L51" r:id="rId33"/>
    <hyperlink ref="L52" r:id="rId34"/>
    <hyperlink ref="L53" r:id="rId35"/>
    <hyperlink ref="L54" r:id="rId36"/>
    <hyperlink ref="L56" r:id="rId37"/>
    <hyperlink ref="L58" r:id="rId38"/>
    <hyperlink ref="L59" r:id="rId39"/>
    <hyperlink ref="L60" r:id="rId40"/>
    <hyperlink ref="L63" r:id="rId41"/>
    <hyperlink ref="L64" r:id="rId42"/>
    <hyperlink ref="L65" r:id="rId43"/>
    <hyperlink ref="L66" r:id="rId44"/>
    <hyperlink ref="L67" r:id="rId45"/>
    <hyperlink ref="L68" r:id="rId46"/>
    <hyperlink ref="L69" r:id="rId47"/>
    <hyperlink ref="L70" r:id="rId48"/>
    <hyperlink ref="L71" r:id="rId49"/>
    <hyperlink ref="L73" r:id="rId50"/>
    <hyperlink ref="L74" r:id="rId51" location="document_list"/>
    <hyperlink ref="L75" r:id="rId52"/>
    <hyperlink ref="L76" r:id="rId53"/>
    <hyperlink ref="L77" r:id="rId54"/>
    <hyperlink ref="L78" r:id="rId55" location="bc"/>
    <hyperlink ref="L80" r:id="rId56"/>
    <hyperlink ref="L81" r:id="rId57"/>
    <hyperlink ref="L82" r:id="rId58"/>
    <hyperlink ref="L83" r:id="rId59"/>
    <hyperlink ref="L84" r:id="rId60"/>
    <hyperlink ref="L85" r:id="rId61"/>
    <hyperlink ref="L86" r:id="rId62"/>
    <hyperlink ref="L87" r:id="rId63"/>
    <hyperlink ref="L90" r:id="rId64"/>
    <hyperlink ref="L91" r:id="rId65"/>
    <hyperlink ref="L93" r:id="rId66"/>
    <hyperlink ref="L94" r:id="rId67"/>
    <hyperlink ref="L95" r:id="rId68"/>
    <hyperlink ref="L96" r:id="rId69"/>
    <hyperlink ref="L97" r:id="rId70"/>
    <hyperlink ref="L99" r:id="rId71"/>
    <hyperlink ref="L100" r:id="rId72"/>
    <hyperlink ref="L101" r:id="rId73"/>
    <hyperlink ref="L103" r:id="rId74"/>
    <hyperlink ref="L104" r:id="rId75"/>
    <hyperlink ref="L21" r:id="rId76"/>
    <hyperlink ref="L55" r:id="rId77"/>
    <hyperlink ref="L61" r:id="rId78"/>
    <hyperlink ref="L62" r:id="rId79"/>
    <hyperlink ref="L89" r:id="rId80"/>
    <hyperlink ref="L98" r:id="rId81"/>
  </hyperlinks>
  <pageMargins left="0.51181102362204722" right="0.51181102362204722" top="0.55118110236220474" bottom="0.55118110236220474" header="0.31496062992125984" footer="0.31496062992125984"/>
  <pageSetup paperSize="9" scale="65" fitToHeight="3" orientation="landscape" r:id="rId82"/>
  <headerFooter>
    <oddFooter>&amp;C&amp;"Times New Roman,обычный"&amp;8&amp;P</oddFooter>
  </headerFooter>
  <legacyDrawing r:id="rId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14</vt:i4>
      </vt:variant>
    </vt:vector>
  </HeadingPairs>
  <TitlesOfParts>
    <vt:vector size="22" baseType="lpstr">
      <vt:lpstr> Рейтинг (раздел 15)</vt:lpstr>
      <vt:lpstr> Оценка (раздел 15)</vt:lpstr>
      <vt:lpstr>Методика  (раздел 15)</vt:lpstr>
      <vt:lpstr>15.1</vt:lpstr>
      <vt:lpstr>15.2</vt:lpstr>
      <vt:lpstr>15.3</vt:lpstr>
      <vt:lpstr>15.4</vt:lpstr>
      <vt:lpstr>15.5</vt:lpstr>
      <vt:lpstr>' Оценка (раздел 15)'!Заголовки_для_печати</vt:lpstr>
      <vt:lpstr>' Рейтинг (раздел 15)'!Заголовки_для_печати</vt:lpstr>
      <vt:lpstr>'15.1'!Заголовки_для_печати</vt:lpstr>
      <vt:lpstr>'15.2'!Заголовки_для_печати</vt:lpstr>
      <vt:lpstr>'15.3'!Заголовки_для_печати</vt:lpstr>
      <vt:lpstr>'15.4'!Заголовки_для_печати</vt:lpstr>
      <vt:lpstr>'15.5'!Заголовки_для_печати</vt:lpstr>
      <vt:lpstr>' Оценка (раздел 15)'!Область_печати</vt:lpstr>
      <vt:lpstr>' Рейтинг (раздел 15)'!Область_печати</vt:lpstr>
      <vt:lpstr>'15.1'!Область_печати</vt:lpstr>
      <vt:lpstr>'15.2'!Область_печати</vt:lpstr>
      <vt:lpstr>'15.3'!Область_печати</vt:lpstr>
      <vt:lpstr>'15.4'!Область_печати</vt:lpstr>
      <vt:lpstr>'15.5'!Область_печати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Тимофеева Ольга Ивановна</cp:lastModifiedBy>
  <cp:lastPrinted>2015-11-09T12:21:17Z</cp:lastPrinted>
  <dcterms:created xsi:type="dcterms:W3CDTF">2014-03-12T05:40:39Z</dcterms:created>
  <dcterms:modified xsi:type="dcterms:W3CDTF">2016-01-19T09:01:01Z</dcterms:modified>
</cp:coreProperties>
</file>