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ttps://v11-sp.nifi.ru/nd/centre_mezshbudjet/Shared Documents/02. рейтинг субъектов РФ/Работа/2015/I этап/Окончательный вариант/На сайт/"/>
    </mc:Choice>
  </mc:AlternateContent>
  <bookViews>
    <workbookView xWindow="0" yWindow="0" windowWidth="28800" windowHeight="12135" activeTab="1"/>
  </bookViews>
  <sheets>
    <sheet name="Рейтинг (Раздел 4)" sheetId="34" r:id="rId1"/>
    <sheet name="Оценка (Раздел 4)" sheetId="14" r:id="rId2"/>
    <sheet name="Методика (Раздел 4)" sheetId="31" r:id="rId3"/>
    <sheet name="Показатель 4.1" sheetId="26" r:id="rId4"/>
    <sheet name="Показатель 4.2" sheetId="33" r:id="rId5"/>
    <sheet name="Показатель 4.3" sheetId="27" r:id="rId6"/>
    <sheet name="Показатель 4.4" sheetId="18" r:id="rId7"/>
    <sheet name="Параметры" sheetId="32" state="hidden" r:id="rId8"/>
  </sheets>
  <externalReferences>
    <externalReference r:id="rId9"/>
  </externalReferences>
  <definedNames>
    <definedName name="_xlnm._FilterDatabase" localSheetId="3" hidden="1">'Показатель 4.1'!$A$9:$O$102</definedName>
    <definedName name="_xlnm._FilterDatabase" localSheetId="5" hidden="1">'Показатель 4.3'!$A$9:$O$102</definedName>
    <definedName name="Выбор_1.1">'[1]1.1'!$C$5:$C$8</definedName>
    <definedName name="Выбор_4.1">'Показатель 4.1'!$C$5:$C$8</definedName>
    <definedName name="Выбор_4.2">'Показатель 4.2'!$C$5:$C$8</definedName>
    <definedName name="Выбор_4.3">'Показатель 4.3'!$C$5:$C$7</definedName>
    <definedName name="Выбор_4.4">'Показатель 4.4'!$C$6:$C$8</definedName>
    <definedName name="да__нет">Параметры!$B$9:$B$11</definedName>
    <definedName name="Да_нет">Параметры!$B$6:$B$8</definedName>
    <definedName name="_xlnm.Print_Titles" localSheetId="2">'Методика (Раздел 4)'!$3:$4</definedName>
    <definedName name="_xlnm.Print_Titles" localSheetId="1">'Оценка (Раздел 4)'!$4:$5</definedName>
    <definedName name="_xlnm.Print_Titles" localSheetId="3">'Показатель 4.1'!$4:$7</definedName>
    <definedName name="_xlnm.Print_Titles" localSheetId="4">'Показатель 4.2'!$4:$7</definedName>
    <definedName name="_xlnm.Print_Titles" localSheetId="5">'Показатель 4.3'!$4:$7</definedName>
    <definedName name="_xlnm.Print_Titles" localSheetId="6">'Показатель 4.4'!$4:$7</definedName>
    <definedName name="_xlnm.Print_Titles" localSheetId="0">'Рейтинг (Раздел 4)'!$2:$3</definedName>
    <definedName name="Коэфициент">Параметры!$C$3:$C$4</definedName>
    <definedName name="_xlnm.Print_Area" localSheetId="2">'Методика (Раздел 4)'!$A$3:$E$24</definedName>
    <definedName name="_xlnm.Print_Area" localSheetId="1">'Оценка (Раздел 4)'!$A$1:$H$99</definedName>
    <definedName name="_xlnm.Print_Area" localSheetId="3">'Показатель 4.1'!$A$1:$H$102</definedName>
    <definedName name="_xlnm.Print_Area" localSheetId="4">'Показатель 4.2'!$A$1:$H$102</definedName>
    <definedName name="_xlnm.Print_Area" localSheetId="5">'Показатель 4.3'!$A$1:$H$102</definedName>
    <definedName name="_xlnm.Print_Area" localSheetId="6">'Показатель 4.4'!$A$1:$K$102</definedName>
    <definedName name="_xlnm.Print_Area" localSheetId="0">'Рейтинг (Раздел 4)'!$B$1:$H$88</definedName>
  </definedNames>
  <calcPr calcId="152511"/>
</workbook>
</file>

<file path=xl/calcChain.xml><?xml version="1.0" encoding="utf-8"?>
<calcChain xmlns="http://schemas.openxmlformats.org/spreadsheetml/2006/main">
  <c r="C99" i="14" l="1"/>
  <c r="C98" i="14"/>
  <c r="C85" i="14"/>
  <c r="C81" i="14"/>
  <c r="C79" i="14"/>
  <c r="C76" i="14"/>
  <c r="C75" i="14"/>
  <c r="C62" i="14"/>
  <c r="C51" i="14"/>
  <c r="C46" i="14"/>
  <c r="C40" i="14"/>
  <c r="C38" i="14"/>
  <c r="C31" i="14"/>
  <c r="C16" i="14"/>
  <c r="H2" i="34" l="1"/>
  <c r="G2" i="34"/>
  <c r="F2" i="34"/>
  <c r="E2" i="34"/>
  <c r="G17" i="33"/>
  <c r="G20" i="33"/>
  <c r="G22" i="33"/>
  <c r="G39" i="33"/>
  <c r="J102" i="18" l="1"/>
  <c r="J99" i="18"/>
  <c r="J98" i="18"/>
  <c r="J97" i="18"/>
  <c r="J96" i="18"/>
  <c r="J95" i="18"/>
  <c r="J93" i="18"/>
  <c r="J92" i="18"/>
  <c r="J91" i="18"/>
  <c r="J89" i="18"/>
  <c r="J88" i="18"/>
  <c r="J87" i="18"/>
  <c r="J86" i="18"/>
  <c r="J85" i="18"/>
  <c r="J83" i="18"/>
  <c r="J82" i="18"/>
  <c r="J81" i="18"/>
  <c r="J80" i="18"/>
  <c r="J76" i="18"/>
  <c r="J74" i="18"/>
  <c r="J73" i="18"/>
  <c r="J71" i="18"/>
  <c r="J68" i="18"/>
  <c r="J67" i="18"/>
  <c r="J64" i="18"/>
  <c r="J63" i="18"/>
  <c r="J62" i="18"/>
  <c r="J59" i="18"/>
  <c r="J57" i="18"/>
  <c r="J56" i="18"/>
  <c r="J53" i="18"/>
  <c r="J52" i="18"/>
  <c r="J51" i="18"/>
  <c r="J50" i="18"/>
  <c r="J49" i="18"/>
  <c r="J48" i="18"/>
  <c r="J46" i="18"/>
  <c r="J45" i="18"/>
  <c r="J44" i="18"/>
  <c r="J42" i="18"/>
  <c r="J39" i="18"/>
  <c r="J38" i="18"/>
  <c r="J37" i="18"/>
  <c r="J36" i="18"/>
  <c r="J34" i="18"/>
  <c r="J33" i="18"/>
  <c r="J31" i="18"/>
  <c r="J23" i="18"/>
  <c r="J24" i="18"/>
  <c r="J25" i="18"/>
  <c r="J26" i="18"/>
  <c r="J27" i="18"/>
  <c r="J11" i="18"/>
  <c r="J13" i="18"/>
  <c r="J14" i="18"/>
  <c r="J15" i="18"/>
  <c r="J16" i="18"/>
  <c r="J18" i="18"/>
  <c r="J19" i="18"/>
  <c r="J20" i="18"/>
  <c r="J22" i="18"/>
  <c r="J10" i="18"/>
  <c r="B3" i="18" l="1"/>
  <c r="B3" i="27" l="1"/>
  <c r="B3" i="33"/>
  <c r="B3" i="26"/>
  <c r="H99" i="14" l="1"/>
  <c r="H88" i="34" s="1"/>
  <c r="H96" i="14"/>
  <c r="H87" i="34" s="1"/>
  <c r="H95" i="14"/>
  <c r="H86" i="34" s="1"/>
  <c r="H93" i="14"/>
  <c r="H84" i="34" s="1"/>
  <c r="H92" i="14"/>
  <c r="H83" i="34" s="1"/>
  <c r="H90" i="14"/>
  <c r="H81" i="34" s="1"/>
  <c r="H89" i="14"/>
  <c r="H80" i="34" s="1"/>
  <c r="H88" i="14"/>
  <c r="H79" i="34" s="1"/>
  <c r="H86" i="14"/>
  <c r="H78" i="34" s="1"/>
  <c r="H85" i="14"/>
  <c r="H10" i="34" s="1"/>
  <c r="H83" i="14"/>
  <c r="H76" i="34" s="1"/>
  <c r="H82" i="14"/>
  <c r="H75" i="34" s="1"/>
  <c r="H79" i="14"/>
  <c r="H5" i="34" s="1"/>
  <c r="H77" i="14"/>
  <c r="H72" i="34" s="1"/>
  <c r="H73" i="14"/>
  <c r="H71" i="34" s="1"/>
  <c r="H70" i="14"/>
  <c r="H70" i="34" s="1"/>
  <c r="H68" i="14"/>
  <c r="H68" i="34" s="1"/>
  <c r="H65" i="14"/>
  <c r="H67" i="34" s="1"/>
  <c r="H64" i="14"/>
  <c r="H66" i="34" s="1"/>
  <c r="H61" i="14"/>
  <c r="H65" i="34" s="1"/>
  <c r="H60" i="14"/>
  <c r="H64" i="34" s="1"/>
  <c r="H59" i="14"/>
  <c r="H29" i="34" s="1"/>
  <c r="H54" i="14"/>
  <c r="H61" i="34" s="1"/>
  <c r="H53" i="14"/>
  <c r="H60" i="34" s="1"/>
  <c r="H50" i="14"/>
  <c r="H59" i="34" s="1"/>
  <c r="H49" i="14"/>
  <c r="H58" i="34" s="1"/>
  <c r="H48" i="14"/>
  <c r="H57" i="34" s="1"/>
  <c r="H47" i="14"/>
  <c r="H56" i="34" s="1"/>
  <c r="H46" i="14"/>
  <c r="H32" i="34" s="1"/>
  <c r="H45" i="14"/>
  <c r="H55" i="34" s="1"/>
  <c r="H43" i="14"/>
  <c r="H42" i="14"/>
  <c r="H53" i="34" s="1"/>
  <c r="H41" i="14"/>
  <c r="H52" i="34" s="1"/>
  <c r="H39" i="14"/>
  <c r="H51" i="34" s="1"/>
  <c r="H36" i="14"/>
  <c r="H50" i="34" s="1"/>
  <c r="H34" i="14"/>
  <c r="H48" i="34" s="1"/>
  <c r="H30" i="14"/>
  <c r="H46" i="34" s="1"/>
  <c r="H28" i="14"/>
  <c r="H44" i="34" s="1"/>
  <c r="H23" i="14"/>
  <c r="H43" i="34" s="1"/>
  <c r="H22" i="14"/>
  <c r="H42" i="34" s="1"/>
  <c r="H21" i="14"/>
  <c r="H41" i="34" s="1"/>
  <c r="H20" i="14"/>
  <c r="H23" i="34" s="1"/>
  <c r="H19" i="14"/>
  <c r="H40" i="34" s="1"/>
  <c r="H17" i="14"/>
  <c r="H21" i="34" s="1"/>
  <c r="H16" i="14"/>
  <c r="H7" i="34" s="1"/>
  <c r="H15" i="14"/>
  <c r="H39" i="34" s="1"/>
  <c r="H13" i="14"/>
  <c r="H38" i="34" s="1"/>
  <c r="H12" i="14"/>
  <c r="H37" i="34" s="1"/>
  <c r="H11" i="14"/>
  <c r="H36" i="34" s="1"/>
  <c r="H10" i="14"/>
  <c r="H35" i="34" s="1"/>
  <c r="H84" i="14"/>
  <c r="H77" i="34" s="1"/>
  <c r="H80" i="14"/>
  <c r="H74" i="34" s="1"/>
  <c r="H71" i="14"/>
  <c r="H26" i="34" s="1"/>
  <c r="H35" i="14"/>
  <c r="H49" i="34" s="1"/>
  <c r="H33" i="14"/>
  <c r="H47" i="34" s="1"/>
  <c r="H31" i="14"/>
  <c r="H24" i="34" s="1"/>
  <c r="H24" i="14"/>
  <c r="H18" i="34" s="1"/>
  <c r="H8" i="14"/>
  <c r="H34" i="34" s="1"/>
  <c r="H4" i="14"/>
  <c r="G4" i="14"/>
  <c r="F4" i="14"/>
  <c r="E4" i="14"/>
  <c r="C7" i="18"/>
  <c r="C6" i="18"/>
  <c r="C4" i="18"/>
  <c r="C6" i="27"/>
  <c r="C5" i="27"/>
  <c r="E98" i="27" s="1"/>
  <c r="G98" i="27" s="1"/>
  <c r="G95" i="14" s="1"/>
  <c r="G86" i="34" s="1"/>
  <c r="C4" i="27"/>
  <c r="C7" i="33"/>
  <c r="C6" i="33"/>
  <c r="C5" i="33"/>
  <c r="C4" i="33"/>
  <c r="E35" i="27" l="1"/>
  <c r="G35" i="27" s="1"/>
  <c r="G32" i="14" s="1"/>
  <c r="G13" i="34" s="1"/>
  <c r="H28" i="34"/>
  <c r="H54" i="34"/>
  <c r="D99" i="18"/>
  <c r="D95" i="18"/>
  <c r="D91" i="18"/>
  <c r="D86" i="18"/>
  <c r="D82" i="18"/>
  <c r="D78" i="18"/>
  <c r="J78" i="18" s="1"/>
  <c r="H75" i="14" s="1"/>
  <c r="D73" i="18"/>
  <c r="D68" i="18"/>
  <c r="D64" i="18"/>
  <c r="D60" i="18"/>
  <c r="J60" i="18" s="1"/>
  <c r="H57" i="14" s="1"/>
  <c r="H11" i="34" s="1"/>
  <c r="D56" i="18"/>
  <c r="D51" i="18"/>
  <c r="D46" i="18"/>
  <c r="D42" i="18"/>
  <c r="D37" i="18"/>
  <c r="D33" i="18"/>
  <c r="D29" i="18"/>
  <c r="J29" i="18" s="1"/>
  <c r="H26" i="14" s="1"/>
  <c r="H15" i="34" s="1"/>
  <c r="D14" i="18"/>
  <c r="D18" i="18"/>
  <c r="D22" i="18"/>
  <c r="D26" i="18"/>
  <c r="D98" i="18"/>
  <c r="D94" i="18"/>
  <c r="J94" i="18" s="1"/>
  <c r="D89" i="18"/>
  <c r="D85" i="18"/>
  <c r="D81" i="18"/>
  <c r="D76" i="18"/>
  <c r="D72" i="18"/>
  <c r="J72" i="18" s="1"/>
  <c r="H69" i="14" s="1"/>
  <c r="H69" i="34" s="1"/>
  <c r="D67" i="18"/>
  <c r="D63" i="18"/>
  <c r="D59" i="18"/>
  <c r="D54" i="18"/>
  <c r="J54" i="18" s="1"/>
  <c r="H51" i="14" s="1"/>
  <c r="H8" i="34" s="1"/>
  <c r="D50" i="18"/>
  <c r="D45" i="18"/>
  <c r="D41" i="18"/>
  <c r="J41" i="18" s="1"/>
  <c r="H38" i="14" s="1"/>
  <c r="H16" i="34" s="1"/>
  <c r="D36" i="18"/>
  <c r="D32" i="18"/>
  <c r="J32" i="18" s="1"/>
  <c r="H29" i="14" s="1"/>
  <c r="H45" i="34" s="1"/>
  <c r="D11" i="18"/>
  <c r="D15" i="18"/>
  <c r="D19" i="18"/>
  <c r="D23" i="18"/>
  <c r="D27" i="18"/>
  <c r="D102" i="18"/>
  <c r="D97" i="18"/>
  <c r="D93" i="18"/>
  <c r="D88" i="18"/>
  <c r="D84" i="18"/>
  <c r="J84" i="18" s="1"/>
  <c r="D80" i="18"/>
  <c r="D75" i="18"/>
  <c r="J75" i="18" s="1"/>
  <c r="H72" i="14" s="1"/>
  <c r="H27" i="34" s="1"/>
  <c r="D71" i="18"/>
  <c r="D66" i="18"/>
  <c r="J66" i="18" s="1"/>
  <c r="D62" i="18"/>
  <c r="D58" i="18"/>
  <c r="J58" i="18" s="1"/>
  <c r="H55" i="14" s="1"/>
  <c r="H62" i="34" s="1"/>
  <c r="D53" i="18"/>
  <c r="D49" i="18"/>
  <c r="D44" i="18"/>
  <c r="D39" i="18"/>
  <c r="D35" i="18"/>
  <c r="J35" i="18" s="1"/>
  <c r="H32" i="14" s="1"/>
  <c r="H13" i="34" s="1"/>
  <c r="D31" i="18"/>
  <c r="D12" i="18"/>
  <c r="J12" i="18" s="1"/>
  <c r="H9" i="14" s="1"/>
  <c r="D16" i="18"/>
  <c r="D20" i="18"/>
  <c r="D24" i="18"/>
  <c r="D101" i="18"/>
  <c r="J101" i="18" s="1"/>
  <c r="D96" i="18"/>
  <c r="D92" i="18"/>
  <c r="D87" i="18"/>
  <c r="D83" i="18"/>
  <c r="D65" i="18"/>
  <c r="J65" i="18" s="1"/>
  <c r="H62" i="14" s="1"/>
  <c r="H4" i="34" s="1"/>
  <c r="D48" i="18"/>
  <c r="D30" i="18"/>
  <c r="J30" i="18" s="1"/>
  <c r="H27" i="14" s="1"/>
  <c r="H12" i="34" s="1"/>
  <c r="D25" i="18"/>
  <c r="D79" i="18"/>
  <c r="J79" i="18" s="1"/>
  <c r="D61" i="18"/>
  <c r="J61" i="18" s="1"/>
  <c r="H58" i="14" s="1"/>
  <c r="H25" i="34" s="1"/>
  <c r="D43" i="18"/>
  <c r="J43" i="18" s="1"/>
  <c r="D13" i="18"/>
  <c r="D74" i="18"/>
  <c r="D57" i="18"/>
  <c r="D38" i="18"/>
  <c r="D17" i="18"/>
  <c r="J17" i="18" s="1"/>
  <c r="H14" i="14" s="1"/>
  <c r="H20" i="34" s="1"/>
  <c r="D10" i="18"/>
  <c r="D69" i="18"/>
  <c r="J69" i="18" s="1"/>
  <c r="H66" i="14" s="1"/>
  <c r="H9" i="34" s="1"/>
  <c r="D52" i="18"/>
  <c r="D34" i="18"/>
  <c r="D21" i="18"/>
  <c r="J21" i="18" s="1"/>
  <c r="H18" i="14" s="1"/>
  <c r="H22" i="34" s="1"/>
  <c r="E101" i="33"/>
  <c r="G101" i="33" s="1"/>
  <c r="F98" i="14" s="1"/>
  <c r="F17" i="34" s="1"/>
  <c r="E25" i="33"/>
  <c r="G25" i="33" s="1"/>
  <c r="F22" i="14" s="1"/>
  <c r="F42" i="34" s="1"/>
  <c r="E26" i="33"/>
  <c r="G26" i="33" s="1"/>
  <c r="F23" i="14" s="1"/>
  <c r="F43" i="34" s="1"/>
  <c r="E27" i="33"/>
  <c r="G27" i="33" s="1"/>
  <c r="F24" i="14" s="1"/>
  <c r="E24" i="33"/>
  <c r="G24" i="33" s="1"/>
  <c r="H91" i="14"/>
  <c r="H82" i="34" s="1"/>
  <c r="H78" i="14"/>
  <c r="H73" i="34" s="1"/>
  <c r="H94" i="14"/>
  <c r="H85" i="34" s="1"/>
  <c r="H81" i="14"/>
  <c r="H14" i="34" s="1"/>
  <c r="H63" i="14"/>
  <c r="H98" i="14"/>
  <c r="H76" i="14"/>
  <c r="H33" i="34" s="1"/>
  <c r="H40" i="14"/>
  <c r="H6" i="34" s="1"/>
  <c r="E72" i="27"/>
  <c r="G72" i="27" s="1"/>
  <c r="G69" i="14" s="1"/>
  <c r="G69" i="34" s="1"/>
  <c r="E64" i="27"/>
  <c r="G64" i="27" s="1"/>
  <c r="G61" i="14" s="1"/>
  <c r="G65" i="34" s="1"/>
  <c r="E29" i="27"/>
  <c r="G29" i="27" s="1"/>
  <c r="G26" i="14" s="1"/>
  <c r="G15" i="34" s="1"/>
  <c r="E99" i="27"/>
  <c r="G99" i="27" s="1"/>
  <c r="G96" i="14" s="1"/>
  <c r="G87" i="34" s="1"/>
  <c r="E46" i="27"/>
  <c r="G46" i="27" s="1"/>
  <c r="G43" i="14" s="1"/>
  <c r="G54" i="34" s="1"/>
  <c r="E82" i="27"/>
  <c r="G82" i="27" s="1"/>
  <c r="G79" i="14" s="1"/>
  <c r="G5" i="34" s="1"/>
  <c r="E54" i="27"/>
  <c r="G54" i="27" s="1"/>
  <c r="G51" i="14" s="1"/>
  <c r="G8" i="34" s="1"/>
  <c r="E89" i="27"/>
  <c r="G89" i="27" s="1"/>
  <c r="G86" i="14" s="1"/>
  <c r="G78" i="34" s="1"/>
  <c r="E37" i="27"/>
  <c r="G37" i="27" s="1"/>
  <c r="G34" i="14" s="1"/>
  <c r="G48" i="34" s="1"/>
  <c r="E56" i="27"/>
  <c r="G56" i="27" s="1"/>
  <c r="G53" i="14" s="1"/>
  <c r="G60" i="34" s="1"/>
  <c r="E73" i="27"/>
  <c r="G73" i="27" s="1"/>
  <c r="G70" i="14" s="1"/>
  <c r="G70" i="34" s="1"/>
  <c r="E91" i="27"/>
  <c r="G91" i="27" s="1"/>
  <c r="G88" i="14" s="1"/>
  <c r="G79" i="34" s="1"/>
  <c r="E44" i="27"/>
  <c r="G44" i="27" s="1"/>
  <c r="G41" i="14" s="1"/>
  <c r="G52" i="34" s="1"/>
  <c r="E63" i="27"/>
  <c r="G63" i="27" s="1"/>
  <c r="G60" i="14" s="1"/>
  <c r="G64" i="34" s="1"/>
  <c r="E81" i="27"/>
  <c r="G81" i="27" s="1"/>
  <c r="G78" i="14" s="1"/>
  <c r="G73" i="34" s="1"/>
  <c r="E102" i="27"/>
  <c r="G102" i="27" s="1"/>
  <c r="G99" i="14" s="1"/>
  <c r="G88" i="34" s="1"/>
  <c r="E15" i="27"/>
  <c r="G15" i="27" s="1"/>
  <c r="G12" i="14" s="1"/>
  <c r="G37" i="34" s="1"/>
  <c r="E19" i="27"/>
  <c r="G19" i="27" s="1"/>
  <c r="G16" i="14" s="1"/>
  <c r="G7" i="34" s="1"/>
  <c r="E23" i="27"/>
  <c r="G23" i="27" s="1"/>
  <c r="G20" i="14" s="1"/>
  <c r="G23" i="34" s="1"/>
  <c r="E27" i="27"/>
  <c r="G27" i="27" s="1"/>
  <c r="G24" i="14" s="1"/>
  <c r="E12" i="27"/>
  <c r="G12" i="27" s="1"/>
  <c r="G9" i="14" s="1"/>
  <c r="G28" i="34" s="1"/>
  <c r="E16" i="27"/>
  <c r="G16" i="27" s="1"/>
  <c r="G13" i="14" s="1"/>
  <c r="G38" i="34" s="1"/>
  <c r="E20" i="27"/>
  <c r="G20" i="27" s="1"/>
  <c r="G17" i="14" s="1"/>
  <c r="G21" i="34" s="1"/>
  <c r="E24" i="27"/>
  <c r="G24" i="27" s="1"/>
  <c r="G21" i="14" s="1"/>
  <c r="G41" i="34" s="1"/>
  <c r="E10" i="27"/>
  <c r="G10" i="27" s="1"/>
  <c r="G7" i="14" s="1"/>
  <c r="G19" i="34" s="1"/>
  <c r="E13" i="27"/>
  <c r="G13" i="27" s="1"/>
  <c r="G10" i="14" s="1"/>
  <c r="G35" i="34" s="1"/>
  <c r="E17" i="27"/>
  <c r="G17" i="27" s="1"/>
  <c r="G14" i="14" s="1"/>
  <c r="G20" i="34" s="1"/>
  <c r="E21" i="27"/>
  <c r="G21" i="27" s="1"/>
  <c r="G18" i="14" s="1"/>
  <c r="G22" i="34" s="1"/>
  <c r="E25" i="27"/>
  <c r="G25" i="27" s="1"/>
  <c r="G22" i="14" s="1"/>
  <c r="G42" i="34" s="1"/>
  <c r="E14" i="27"/>
  <c r="G14" i="27" s="1"/>
  <c r="G11" i="14" s="1"/>
  <c r="G36" i="34" s="1"/>
  <c r="E18" i="27"/>
  <c r="G18" i="27" s="1"/>
  <c r="G15" i="14" s="1"/>
  <c r="G39" i="34" s="1"/>
  <c r="E22" i="27"/>
  <c r="G22" i="27" s="1"/>
  <c r="G19" i="14" s="1"/>
  <c r="G40" i="34" s="1"/>
  <c r="E26" i="27"/>
  <c r="G26" i="27" s="1"/>
  <c r="G23" i="14" s="1"/>
  <c r="G43" i="34" s="1"/>
  <c r="E32" i="27"/>
  <c r="G32" i="27" s="1"/>
  <c r="G29" i="14" s="1"/>
  <c r="G45" i="34" s="1"/>
  <c r="E41" i="27"/>
  <c r="G41" i="27" s="1"/>
  <c r="G38" i="14" s="1"/>
  <c r="G16" i="34" s="1"/>
  <c r="E50" i="27"/>
  <c r="G50" i="27" s="1"/>
  <c r="G47" i="14" s="1"/>
  <c r="G56" i="34" s="1"/>
  <c r="E59" i="27"/>
  <c r="G59" i="27" s="1"/>
  <c r="G56" i="14" s="1"/>
  <c r="G63" i="34" s="1"/>
  <c r="E67" i="27"/>
  <c r="G67" i="27" s="1"/>
  <c r="G64" i="14" s="1"/>
  <c r="G66" i="34" s="1"/>
  <c r="E76" i="27"/>
  <c r="G76" i="27" s="1"/>
  <c r="G73" i="14" s="1"/>
  <c r="G71" i="34" s="1"/>
  <c r="E85" i="27"/>
  <c r="G85" i="27" s="1"/>
  <c r="G82" i="14" s="1"/>
  <c r="G75" i="34" s="1"/>
  <c r="E94" i="27"/>
  <c r="G94" i="27" s="1"/>
  <c r="G91" i="14" s="1"/>
  <c r="G82" i="34" s="1"/>
  <c r="E34" i="27"/>
  <c r="G34" i="27" s="1"/>
  <c r="G31" i="14" s="1"/>
  <c r="G24" i="34" s="1"/>
  <c r="E43" i="27"/>
  <c r="G43" i="27" s="1"/>
  <c r="G40" i="14" s="1"/>
  <c r="G6" i="34" s="1"/>
  <c r="E51" i="27"/>
  <c r="G51" i="27" s="1"/>
  <c r="G48" i="14" s="1"/>
  <c r="G57" i="34" s="1"/>
  <c r="E60" i="27"/>
  <c r="G60" i="27" s="1"/>
  <c r="G57" i="14" s="1"/>
  <c r="G11" i="34" s="1"/>
  <c r="E68" i="27"/>
  <c r="G68" i="27" s="1"/>
  <c r="G65" i="14" s="1"/>
  <c r="G67" i="34" s="1"/>
  <c r="E78" i="27"/>
  <c r="G78" i="27" s="1"/>
  <c r="G75" i="14" s="1"/>
  <c r="G31" i="34" s="1"/>
  <c r="E86" i="27"/>
  <c r="G86" i="27" s="1"/>
  <c r="G83" i="14" s="1"/>
  <c r="G76" i="34" s="1"/>
  <c r="E95" i="27"/>
  <c r="G95" i="27" s="1"/>
  <c r="G92" i="14" s="1"/>
  <c r="G83" i="34" s="1"/>
  <c r="H56" i="14"/>
  <c r="H63" i="34" s="1"/>
  <c r="H7" i="14"/>
  <c r="H19" i="34" s="1"/>
  <c r="E30" i="27"/>
  <c r="G30" i="27" s="1"/>
  <c r="G27" i="14" s="1"/>
  <c r="G12" i="34" s="1"/>
  <c r="E33" i="27"/>
  <c r="G33" i="27" s="1"/>
  <c r="G30" i="14" s="1"/>
  <c r="G46" i="34" s="1"/>
  <c r="E38" i="27"/>
  <c r="G38" i="27" s="1"/>
  <c r="G35" i="14" s="1"/>
  <c r="G49" i="34" s="1"/>
  <c r="E42" i="27"/>
  <c r="G42" i="27" s="1"/>
  <c r="G39" i="14" s="1"/>
  <c r="G51" i="34" s="1"/>
  <c r="E48" i="27"/>
  <c r="G48" i="27" s="1"/>
  <c r="G45" i="14" s="1"/>
  <c r="G55" i="34" s="1"/>
  <c r="E52" i="27"/>
  <c r="G52" i="27" s="1"/>
  <c r="G49" i="14" s="1"/>
  <c r="G58" i="34" s="1"/>
  <c r="E57" i="27"/>
  <c r="G57" i="27" s="1"/>
  <c r="G54" i="14" s="1"/>
  <c r="G61" i="34" s="1"/>
  <c r="E61" i="27"/>
  <c r="G61" i="27" s="1"/>
  <c r="G58" i="14" s="1"/>
  <c r="G25" i="34" s="1"/>
  <c r="E65" i="27"/>
  <c r="G65" i="27" s="1"/>
  <c r="G62" i="14" s="1"/>
  <c r="G4" i="34" s="1"/>
  <c r="E69" i="27"/>
  <c r="G69" i="27" s="1"/>
  <c r="G66" i="14" s="1"/>
  <c r="G9" i="34" s="1"/>
  <c r="E74" i="27"/>
  <c r="G74" i="27" s="1"/>
  <c r="G71" i="14" s="1"/>
  <c r="G26" i="34" s="1"/>
  <c r="E79" i="27"/>
  <c r="G79" i="27" s="1"/>
  <c r="G76" i="14" s="1"/>
  <c r="G33" i="34" s="1"/>
  <c r="E83" i="27"/>
  <c r="G83" i="27" s="1"/>
  <c r="G80" i="14" s="1"/>
  <c r="G74" i="34" s="1"/>
  <c r="E87" i="27"/>
  <c r="G87" i="27" s="1"/>
  <c r="G84" i="14" s="1"/>
  <c r="G77" i="34" s="1"/>
  <c r="E92" i="27"/>
  <c r="G92" i="27" s="1"/>
  <c r="G89" i="14" s="1"/>
  <c r="G80" i="34" s="1"/>
  <c r="E96" i="27"/>
  <c r="G96" i="27" s="1"/>
  <c r="G93" i="14" s="1"/>
  <c r="G84" i="34" s="1"/>
  <c r="E101" i="27"/>
  <c r="G101" i="27" s="1"/>
  <c r="G98" i="14" s="1"/>
  <c r="G17" i="34" s="1"/>
  <c r="E11" i="27"/>
  <c r="G11" i="27" s="1"/>
  <c r="G8" i="14" s="1"/>
  <c r="G34" i="34" s="1"/>
  <c r="E31" i="27"/>
  <c r="G31" i="27" s="1"/>
  <c r="G28" i="14" s="1"/>
  <c r="G44" i="34" s="1"/>
  <c r="E36" i="27"/>
  <c r="G36" i="27" s="1"/>
  <c r="G33" i="14" s="1"/>
  <c r="G47" i="34" s="1"/>
  <c r="E39" i="27"/>
  <c r="G39" i="27" s="1"/>
  <c r="G36" i="14" s="1"/>
  <c r="G50" i="34" s="1"/>
  <c r="E45" i="27"/>
  <c r="G45" i="27" s="1"/>
  <c r="G42" i="14" s="1"/>
  <c r="G53" i="34" s="1"/>
  <c r="E49" i="27"/>
  <c r="G49" i="27" s="1"/>
  <c r="G46" i="14" s="1"/>
  <c r="G32" i="34" s="1"/>
  <c r="E53" i="27"/>
  <c r="G53" i="27" s="1"/>
  <c r="G50" i="14" s="1"/>
  <c r="G59" i="34" s="1"/>
  <c r="E58" i="27"/>
  <c r="G58" i="27" s="1"/>
  <c r="G55" i="14" s="1"/>
  <c r="G62" i="34" s="1"/>
  <c r="E62" i="27"/>
  <c r="G62" i="27" s="1"/>
  <c r="G59" i="14" s="1"/>
  <c r="G29" i="34" s="1"/>
  <c r="E66" i="27"/>
  <c r="G66" i="27" s="1"/>
  <c r="G63" i="14" s="1"/>
  <c r="G30" i="34" s="1"/>
  <c r="E71" i="27"/>
  <c r="G71" i="27" s="1"/>
  <c r="G68" i="14" s="1"/>
  <c r="G68" i="34" s="1"/>
  <c r="E75" i="27"/>
  <c r="G75" i="27" s="1"/>
  <c r="G72" i="14" s="1"/>
  <c r="G27" i="34" s="1"/>
  <c r="E80" i="27"/>
  <c r="G80" i="27" s="1"/>
  <c r="G77" i="14" s="1"/>
  <c r="G72" i="34" s="1"/>
  <c r="E84" i="27"/>
  <c r="G84" i="27" s="1"/>
  <c r="G81" i="14" s="1"/>
  <c r="G14" i="34" s="1"/>
  <c r="E88" i="27"/>
  <c r="G88" i="27" s="1"/>
  <c r="G85" i="14" s="1"/>
  <c r="G10" i="34" s="1"/>
  <c r="E93" i="27"/>
  <c r="G93" i="27" s="1"/>
  <c r="G90" i="14" s="1"/>
  <c r="G81" i="34" s="1"/>
  <c r="E97" i="27"/>
  <c r="G97" i="27" s="1"/>
  <c r="G94" i="14" s="1"/>
  <c r="G85" i="34" s="1"/>
  <c r="E14" i="33"/>
  <c r="E18" i="33"/>
  <c r="F19" i="14"/>
  <c r="F40" i="34" s="1"/>
  <c r="E31" i="33"/>
  <c r="E35" i="33"/>
  <c r="F36" i="14"/>
  <c r="F50" i="34" s="1"/>
  <c r="E44" i="33"/>
  <c r="E49" i="33"/>
  <c r="E53" i="33"/>
  <c r="E58" i="33"/>
  <c r="E62" i="33"/>
  <c r="E66" i="33"/>
  <c r="E71" i="33"/>
  <c r="G71" i="33" s="1"/>
  <c r="F68" i="14" s="1"/>
  <c r="F68" i="34" s="1"/>
  <c r="E75" i="33"/>
  <c r="E80" i="33"/>
  <c r="E84" i="33"/>
  <c r="E88" i="33"/>
  <c r="E93" i="33"/>
  <c r="E97" i="33"/>
  <c r="E102" i="33"/>
  <c r="G102" i="33" s="1"/>
  <c r="F99" i="14" s="1"/>
  <c r="F88" i="34" s="1"/>
  <c r="E11" i="33"/>
  <c r="E15" i="33"/>
  <c r="E19" i="33"/>
  <c r="E23" i="33"/>
  <c r="E32" i="33"/>
  <c r="E36" i="33"/>
  <c r="E41" i="33"/>
  <c r="G41" i="33" s="1"/>
  <c r="F38" i="14" s="1"/>
  <c r="F16" i="34" s="1"/>
  <c r="E45" i="33"/>
  <c r="E50" i="33"/>
  <c r="E54" i="33"/>
  <c r="E59" i="33"/>
  <c r="E63" i="33"/>
  <c r="E67" i="33"/>
  <c r="E72" i="33"/>
  <c r="E76" i="33"/>
  <c r="E81" i="33"/>
  <c r="E85" i="33"/>
  <c r="E89" i="33"/>
  <c r="E94" i="33"/>
  <c r="E98" i="33"/>
  <c r="E12" i="33"/>
  <c r="E16" i="33"/>
  <c r="F17" i="14"/>
  <c r="F21" i="34" s="1"/>
  <c r="F21" i="14"/>
  <c r="F41" i="34" s="1"/>
  <c r="E29" i="33"/>
  <c r="G29" i="33" s="1"/>
  <c r="F26" i="14" s="1"/>
  <c r="F15" i="34" s="1"/>
  <c r="E33" i="33"/>
  <c r="G33" i="33" s="1"/>
  <c r="F30" i="14" s="1"/>
  <c r="F46" i="34" s="1"/>
  <c r="E37" i="33"/>
  <c r="E42" i="33"/>
  <c r="E46" i="33"/>
  <c r="E51" i="33"/>
  <c r="E56" i="33"/>
  <c r="G56" i="33" s="1"/>
  <c r="F53" i="14" s="1"/>
  <c r="F60" i="34" s="1"/>
  <c r="E60" i="33"/>
  <c r="E64" i="33"/>
  <c r="E68" i="33"/>
  <c r="E73" i="33"/>
  <c r="E78" i="33"/>
  <c r="G78" i="33" s="1"/>
  <c r="F75" i="14" s="1"/>
  <c r="F31" i="34" s="1"/>
  <c r="E82" i="33"/>
  <c r="E86" i="33"/>
  <c r="E91" i="33"/>
  <c r="G91" i="33" s="1"/>
  <c r="F88" i="14" s="1"/>
  <c r="F79" i="34" s="1"/>
  <c r="E95" i="33"/>
  <c r="E99" i="33"/>
  <c r="E10" i="33"/>
  <c r="G10" i="33" s="1"/>
  <c r="F7" i="14" s="1"/>
  <c r="F19" i="34" s="1"/>
  <c r="E13" i="33"/>
  <c r="F14" i="14"/>
  <c r="F20" i="34" s="1"/>
  <c r="E21" i="33"/>
  <c r="E30" i="33"/>
  <c r="E34" i="33"/>
  <c r="E38" i="33"/>
  <c r="E43" i="33"/>
  <c r="E48" i="33"/>
  <c r="G48" i="33" s="1"/>
  <c r="F45" i="14" s="1"/>
  <c r="F55" i="34" s="1"/>
  <c r="E52" i="33"/>
  <c r="E57" i="33"/>
  <c r="E61" i="33"/>
  <c r="E65" i="33"/>
  <c r="E69" i="33"/>
  <c r="E74" i="33"/>
  <c r="E79" i="33"/>
  <c r="E83" i="33"/>
  <c r="E87" i="33"/>
  <c r="E92" i="33"/>
  <c r="E96" i="33"/>
  <c r="G92" i="33" l="1"/>
  <c r="F89" i="14" s="1"/>
  <c r="F80" i="34" s="1"/>
  <c r="F35" i="14"/>
  <c r="F49" i="34" s="1"/>
  <c r="G38" i="33"/>
  <c r="G85" i="33"/>
  <c r="F82" i="14" s="1"/>
  <c r="F75" i="34" s="1"/>
  <c r="F50" i="14"/>
  <c r="F59" i="34" s="1"/>
  <c r="G53" i="33"/>
  <c r="G35" i="33"/>
  <c r="F32" i="14" s="1"/>
  <c r="F13" i="34" s="1"/>
  <c r="F11" i="14"/>
  <c r="F36" i="34" s="1"/>
  <c r="G14" i="33"/>
  <c r="G87" i="33"/>
  <c r="F84" i="14" s="1"/>
  <c r="F77" i="34" s="1"/>
  <c r="F66" i="14"/>
  <c r="F9" i="34" s="1"/>
  <c r="G69" i="33"/>
  <c r="G52" i="33"/>
  <c r="F49" i="14" s="1"/>
  <c r="F58" i="34" s="1"/>
  <c r="F31" i="14"/>
  <c r="F24" i="34" s="1"/>
  <c r="G34" i="33"/>
  <c r="G95" i="33"/>
  <c r="F92" i="14" s="1"/>
  <c r="F83" i="34" s="1"/>
  <c r="F78" i="14"/>
  <c r="F73" i="34" s="1"/>
  <c r="G81" i="33"/>
  <c r="G63" i="33"/>
  <c r="F60" i="14" s="1"/>
  <c r="F64" i="34" s="1"/>
  <c r="F20" i="14"/>
  <c r="F23" i="34" s="1"/>
  <c r="G23" i="33"/>
  <c r="G84" i="33"/>
  <c r="F81" i="14" s="1"/>
  <c r="F14" i="34" s="1"/>
  <c r="F63" i="14"/>
  <c r="F30" i="34" s="1"/>
  <c r="G66" i="33"/>
  <c r="G49" i="33"/>
  <c r="F46" i="14" s="1"/>
  <c r="F32" i="34" s="1"/>
  <c r="F28" i="14"/>
  <c r="F44" i="34" s="1"/>
  <c r="G31" i="33"/>
  <c r="G30" i="33"/>
  <c r="F27" i="14" s="1"/>
  <c r="F12" i="34" s="1"/>
  <c r="F10" i="14"/>
  <c r="F35" i="34" s="1"/>
  <c r="G13" i="33"/>
  <c r="G37" i="33"/>
  <c r="F34" i="14" s="1"/>
  <c r="F48" i="34" s="1"/>
  <c r="F93" i="14"/>
  <c r="F84" i="34" s="1"/>
  <c r="G96" i="33"/>
  <c r="G79" i="33"/>
  <c r="F76" i="14" s="1"/>
  <c r="F33" i="34" s="1"/>
  <c r="F58" i="14"/>
  <c r="F25" i="34" s="1"/>
  <c r="G61" i="33"/>
  <c r="G43" i="33"/>
  <c r="F40" i="14" s="1"/>
  <c r="F6" i="34" s="1"/>
  <c r="F83" i="14"/>
  <c r="F76" i="34" s="1"/>
  <c r="G86" i="33"/>
  <c r="G68" i="33"/>
  <c r="F65" i="14" s="1"/>
  <c r="F67" i="34" s="1"/>
  <c r="F48" i="14"/>
  <c r="F57" i="34" s="1"/>
  <c r="G51" i="33"/>
  <c r="G16" i="33"/>
  <c r="F13" i="14" s="1"/>
  <c r="F38" i="34" s="1"/>
  <c r="F86" i="14"/>
  <c r="F78" i="34" s="1"/>
  <c r="G89" i="33"/>
  <c r="G72" i="33"/>
  <c r="F69" i="14" s="1"/>
  <c r="F69" i="34" s="1"/>
  <c r="F51" i="14"/>
  <c r="F8" i="34" s="1"/>
  <c r="G54" i="33"/>
  <c r="G36" i="33"/>
  <c r="F33" i="14" s="1"/>
  <c r="F47" i="34" s="1"/>
  <c r="F12" i="14"/>
  <c r="F37" i="34" s="1"/>
  <c r="G15" i="33"/>
  <c r="G93" i="33"/>
  <c r="F90" i="14" s="1"/>
  <c r="F81" i="34" s="1"/>
  <c r="F72" i="14"/>
  <c r="F27" i="34" s="1"/>
  <c r="G75" i="33"/>
  <c r="G58" i="33"/>
  <c r="F55" i="14" s="1"/>
  <c r="F62" i="34" s="1"/>
  <c r="F15" i="14"/>
  <c r="F39" i="34" s="1"/>
  <c r="G18" i="33"/>
  <c r="G74" i="33"/>
  <c r="F71" i="14" s="1"/>
  <c r="F26" i="34" s="1"/>
  <c r="F54" i="14"/>
  <c r="F61" i="34" s="1"/>
  <c r="G57" i="33"/>
  <c r="G21" i="33"/>
  <c r="F18" i="14" s="1"/>
  <c r="F22" i="34" s="1"/>
  <c r="F96" i="14"/>
  <c r="F87" i="34" s="1"/>
  <c r="G99" i="33"/>
  <c r="G64" i="33"/>
  <c r="F61" i="14" s="1"/>
  <c r="F65" i="34" s="1"/>
  <c r="F43" i="14"/>
  <c r="F54" i="34" s="1"/>
  <c r="G46" i="33"/>
  <c r="G12" i="33"/>
  <c r="F9" i="14" s="1"/>
  <c r="F28" i="34" s="1"/>
  <c r="F64" i="14"/>
  <c r="F66" i="34" s="1"/>
  <c r="G67" i="33"/>
  <c r="G50" i="33"/>
  <c r="F47" i="14" s="1"/>
  <c r="F56" i="34" s="1"/>
  <c r="F29" i="14"/>
  <c r="F45" i="34" s="1"/>
  <c r="G32" i="33"/>
  <c r="G11" i="33"/>
  <c r="F8" i="14" s="1"/>
  <c r="F34" i="34" s="1"/>
  <c r="F85" i="14"/>
  <c r="F10" i="34" s="1"/>
  <c r="G88" i="33"/>
  <c r="G60" i="33"/>
  <c r="F57" i="14" s="1"/>
  <c r="F11" i="34" s="1"/>
  <c r="F39" i="14"/>
  <c r="F51" i="34" s="1"/>
  <c r="G42" i="33"/>
  <c r="G98" i="33"/>
  <c r="F95" i="14" s="1"/>
  <c r="F86" i="34" s="1"/>
  <c r="F42" i="14"/>
  <c r="F53" i="34" s="1"/>
  <c r="G45" i="33"/>
  <c r="G83" i="33"/>
  <c r="F80" i="14" s="1"/>
  <c r="F74" i="34" s="1"/>
  <c r="F62" i="14"/>
  <c r="F4" i="34" s="1"/>
  <c r="G65" i="33"/>
  <c r="G73" i="33"/>
  <c r="F70" i="14" s="1"/>
  <c r="F70" i="34" s="1"/>
  <c r="F91" i="14"/>
  <c r="F82" i="34" s="1"/>
  <c r="G94" i="33"/>
  <c r="G76" i="33"/>
  <c r="F73" i="14" s="1"/>
  <c r="F71" i="34" s="1"/>
  <c r="F56" i="14"/>
  <c r="F63" i="34" s="1"/>
  <c r="G59" i="33"/>
  <c r="G19" i="33"/>
  <c r="F16" i="14" s="1"/>
  <c r="F7" i="34" s="1"/>
  <c r="F94" i="14"/>
  <c r="F85" i="34" s="1"/>
  <c r="G97" i="33"/>
  <c r="G80" i="33"/>
  <c r="F77" i="14" s="1"/>
  <c r="F72" i="34" s="1"/>
  <c r="F59" i="14"/>
  <c r="F29" i="34" s="1"/>
  <c r="G62" i="33"/>
  <c r="G44" i="33"/>
  <c r="F41" i="14" s="1"/>
  <c r="F52" i="34" s="1"/>
  <c r="H17" i="34"/>
  <c r="H31" i="34"/>
  <c r="G18" i="34"/>
  <c r="F18" i="34"/>
  <c r="H30" i="34"/>
  <c r="G82" i="33"/>
  <c r="F79" i="14" s="1"/>
  <c r="F5" i="34" s="1"/>
  <c r="C7" i="26"/>
  <c r="C6" i="26"/>
  <c r="C5" i="26"/>
  <c r="C4" i="26"/>
  <c r="E10" i="26" l="1"/>
  <c r="G10" i="26" s="1"/>
  <c r="E101" i="26"/>
  <c r="G101" i="26" s="1"/>
  <c r="E98" i="14" s="1"/>
  <c r="E96" i="26"/>
  <c r="G96" i="26" s="1"/>
  <c r="E93" i="14" s="1"/>
  <c r="E92" i="26"/>
  <c r="G92" i="26" s="1"/>
  <c r="E89" i="14" s="1"/>
  <c r="E87" i="26"/>
  <c r="G87" i="26" s="1"/>
  <c r="E84" i="14" s="1"/>
  <c r="E83" i="26"/>
  <c r="G83" i="26" s="1"/>
  <c r="E80" i="14" s="1"/>
  <c r="E79" i="26"/>
  <c r="G79" i="26" s="1"/>
  <c r="E76" i="14" s="1"/>
  <c r="E74" i="26"/>
  <c r="G74" i="26" s="1"/>
  <c r="E71" i="14" s="1"/>
  <c r="E69" i="26"/>
  <c r="G69" i="26" s="1"/>
  <c r="E66" i="14" s="1"/>
  <c r="E65" i="26"/>
  <c r="G65" i="26" s="1"/>
  <c r="E62" i="14" s="1"/>
  <c r="E61" i="26"/>
  <c r="G61" i="26" s="1"/>
  <c r="E58" i="14" s="1"/>
  <c r="E57" i="26"/>
  <c r="G57" i="26" s="1"/>
  <c r="E54" i="14" s="1"/>
  <c r="E52" i="26"/>
  <c r="G52" i="26" s="1"/>
  <c r="E49" i="14" s="1"/>
  <c r="E48" i="26"/>
  <c r="G48" i="26" s="1"/>
  <c r="E45" i="14" s="1"/>
  <c r="E43" i="26"/>
  <c r="G43" i="26" s="1"/>
  <c r="E40" i="14" s="1"/>
  <c r="E38" i="26"/>
  <c r="G38" i="26" s="1"/>
  <c r="E35" i="14" s="1"/>
  <c r="E34" i="26"/>
  <c r="G34" i="26" s="1"/>
  <c r="E31" i="14" s="1"/>
  <c r="E30" i="26"/>
  <c r="G30" i="26" s="1"/>
  <c r="E27" i="14" s="1"/>
  <c r="E25" i="26"/>
  <c r="G25" i="26" s="1"/>
  <c r="E22" i="14" s="1"/>
  <c r="E21" i="26"/>
  <c r="G21" i="26" s="1"/>
  <c r="E18" i="14" s="1"/>
  <c r="E17" i="26"/>
  <c r="G17" i="26" s="1"/>
  <c r="E14" i="14" s="1"/>
  <c r="E13" i="26"/>
  <c r="G13" i="26" s="1"/>
  <c r="E10" i="14" s="1"/>
  <c r="E76" i="26"/>
  <c r="G76" i="26" s="1"/>
  <c r="E73" i="14" s="1"/>
  <c r="E72" i="26"/>
  <c r="G72" i="26" s="1"/>
  <c r="E69" i="14" s="1"/>
  <c r="E63" i="26"/>
  <c r="G63" i="26" s="1"/>
  <c r="E60" i="14" s="1"/>
  <c r="E54" i="26"/>
  <c r="G54" i="26" s="1"/>
  <c r="E51" i="14" s="1"/>
  <c r="E45" i="26"/>
  <c r="G45" i="26" s="1"/>
  <c r="E42" i="14" s="1"/>
  <c r="E32" i="26"/>
  <c r="G32" i="26" s="1"/>
  <c r="E29" i="14" s="1"/>
  <c r="E27" i="26"/>
  <c r="G27" i="26" s="1"/>
  <c r="E24" i="14" s="1"/>
  <c r="E15" i="26"/>
  <c r="G15" i="26" s="1"/>
  <c r="E12" i="14" s="1"/>
  <c r="E62" i="26"/>
  <c r="G62" i="26" s="1"/>
  <c r="E59" i="14" s="1"/>
  <c r="E49" i="26"/>
  <c r="G49" i="26" s="1"/>
  <c r="E46" i="14" s="1"/>
  <c r="E39" i="26"/>
  <c r="G39" i="26" s="1"/>
  <c r="E36" i="14" s="1"/>
  <c r="E31" i="26"/>
  <c r="G31" i="26" s="1"/>
  <c r="E28" i="14" s="1"/>
  <c r="E26" i="26"/>
  <c r="G26" i="26" s="1"/>
  <c r="E23" i="14" s="1"/>
  <c r="E18" i="26"/>
  <c r="G18" i="26" s="1"/>
  <c r="E15" i="14" s="1"/>
  <c r="E99" i="26"/>
  <c r="G99" i="26" s="1"/>
  <c r="E96" i="14" s="1"/>
  <c r="E95" i="26"/>
  <c r="G95" i="26" s="1"/>
  <c r="E92" i="14" s="1"/>
  <c r="E91" i="26"/>
  <c r="G91" i="26" s="1"/>
  <c r="E88" i="14" s="1"/>
  <c r="E86" i="26"/>
  <c r="G86" i="26" s="1"/>
  <c r="E83" i="14" s="1"/>
  <c r="E82" i="26"/>
  <c r="G82" i="26" s="1"/>
  <c r="E79" i="14" s="1"/>
  <c r="E78" i="26"/>
  <c r="G78" i="26" s="1"/>
  <c r="E75" i="14" s="1"/>
  <c r="E73" i="26"/>
  <c r="G73" i="26" s="1"/>
  <c r="E70" i="14" s="1"/>
  <c r="E68" i="26"/>
  <c r="G68" i="26" s="1"/>
  <c r="E65" i="14" s="1"/>
  <c r="E64" i="26"/>
  <c r="G64" i="26" s="1"/>
  <c r="E61" i="14" s="1"/>
  <c r="E60" i="26"/>
  <c r="G60" i="26" s="1"/>
  <c r="E57" i="14" s="1"/>
  <c r="E56" i="26"/>
  <c r="G56" i="26" s="1"/>
  <c r="E53" i="14" s="1"/>
  <c r="E51" i="26"/>
  <c r="G51" i="26" s="1"/>
  <c r="E48" i="14" s="1"/>
  <c r="E46" i="26"/>
  <c r="G46" i="26" s="1"/>
  <c r="E43" i="14" s="1"/>
  <c r="E42" i="26"/>
  <c r="G42" i="26" s="1"/>
  <c r="E39" i="14" s="1"/>
  <c r="E37" i="26"/>
  <c r="G37" i="26" s="1"/>
  <c r="E34" i="14" s="1"/>
  <c r="E33" i="26"/>
  <c r="G33" i="26" s="1"/>
  <c r="E30" i="14" s="1"/>
  <c r="E29" i="26"/>
  <c r="G29" i="26" s="1"/>
  <c r="E26" i="14" s="1"/>
  <c r="E24" i="26"/>
  <c r="G24" i="26" s="1"/>
  <c r="E21" i="14" s="1"/>
  <c r="E20" i="26"/>
  <c r="G20" i="26" s="1"/>
  <c r="E17" i="14" s="1"/>
  <c r="E16" i="26"/>
  <c r="G16" i="26" s="1"/>
  <c r="E13" i="14" s="1"/>
  <c r="E12" i="26"/>
  <c r="G12" i="26" s="1"/>
  <c r="E9" i="14" s="1"/>
  <c r="E98" i="26"/>
  <c r="G98" i="26" s="1"/>
  <c r="E95" i="14" s="1"/>
  <c r="E94" i="26"/>
  <c r="G94" i="26" s="1"/>
  <c r="E91" i="14" s="1"/>
  <c r="E89" i="26"/>
  <c r="G89" i="26" s="1"/>
  <c r="E86" i="14" s="1"/>
  <c r="E85" i="26"/>
  <c r="G85" i="26" s="1"/>
  <c r="E82" i="14" s="1"/>
  <c r="E81" i="26"/>
  <c r="G81" i="26" s="1"/>
  <c r="E78" i="14" s="1"/>
  <c r="E67" i="26"/>
  <c r="G67" i="26" s="1"/>
  <c r="E64" i="14" s="1"/>
  <c r="E59" i="26"/>
  <c r="G59" i="26" s="1"/>
  <c r="E56" i="14" s="1"/>
  <c r="E50" i="26"/>
  <c r="G50" i="26" s="1"/>
  <c r="E47" i="14" s="1"/>
  <c r="E41" i="26"/>
  <c r="G41" i="26" s="1"/>
  <c r="E38" i="14" s="1"/>
  <c r="E36" i="26"/>
  <c r="G36" i="26" s="1"/>
  <c r="E33" i="14" s="1"/>
  <c r="E23" i="26"/>
  <c r="G23" i="26" s="1"/>
  <c r="E20" i="14" s="1"/>
  <c r="E19" i="26"/>
  <c r="G19" i="26" s="1"/>
  <c r="E16" i="14" s="1"/>
  <c r="E11" i="26"/>
  <c r="G11" i="26" s="1"/>
  <c r="E8" i="14" s="1"/>
  <c r="E102" i="26"/>
  <c r="G102" i="26" s="1"/>
  <c r="E99" i="14" s="1"/>
  <c r="E97" i="26"/>
  <c r="G97" i="26" s="1"/>
  <c r="E94" i="14" s="1"/>
  <c r="E93" i="26"/>
  <c r="G93" i="26" s="1"/>
  <c r="E90" i="14" s="1"/>
  <c r="E88" i="26"/>
  <c r="G88" i="26" s="1"/>
  <c r="E85" i="14" s="1"/>
  <c r="E84" i="26"/>
  <c r="G84" i="26" s="1"/>
  <c r="E81" i="14" s="1"/>
  <c r="E80" i="26"/>
  <c r="G80" i="26" s="1"/>
  <c r="E77" i="14" s="1"/>
  <c r="E75" i="26"/>
  <c r="G75" i="26" s="1"/>
  <c r="E72" i="14" s="1"/>
  <c r="E71" i="26"/>
  <c r="G71" i="26" s="1"/>
  <c r="E68" i="14" s="1"/>
  <c r="E66" i="26"/>
  <c r="G66" i="26" s="1"/>
  <c r="E63" i="14" s="1"/>
  <c r="E58" i="26"/>
  <c r="G58" i="26" s="1"/>
  <c r="E55" i="14" s="1"/>
  <c r="E53" i="26"/>
  <c r="G53" i="26" s="1"/>
  <c r="E50" i="14" s="1"/>
  <c r="E44" i="26"/>
  <c r="G44" i="26" s="1"/>
  <c r="E41" i="14" s="1"/>
  <c r="E35" i="26"/>
  <c r="G35" i="26" s="1"/>
  <c r="E32" i="14" s="1"/>
  <c r="E22" i="26"/>
  <c r="G22" i="26" s="1"/>
  <c r="E19" i="14" s="1"/>
  <c r="E14" i="26"/>
  <c r="G14" i="26" s="1"/>
  <c r="E11" i="14" s="1"/>
  <c r="E7" i="14"/>
  <c r="E62" i="34" l="1"/>
  <c r="D62" i="34" s="1"/>
  <c r="E85" i="34"/>
  <c r="D85" i="34" s="1"/>
  <c r="E63" i="34"/>
  <c r="D63" i="34" s="1"/>
  <c r="E38" i="34"/>
  <c r="D38" i="34" s="1"/>
  <c r="E57" i="34"/>
  <c r="D57" i="34" s="1"/>
  <c r="E76" i="34"/>
  <c r="D76" i="34" s="1"/>
  <c r="E32" i="34"/>
  <c r="D32" i="34" s="1"/>
  <c r="E69" i="34"/>
  <c r="D69" i="34" s="1"/>
  <c r="E49" i="34"/>
  <c r="D49" i="34" s="1"/>
  <c r="E26" i="34"/>
  <c r="D26" i="34" s="1"/>
  <c r="E13" i="34"/>
  <c r="D13" i="34" s="1"/>
  <c r="E14" i="34"/>
  <c r="D14" i="34" s="1"/>
  <c r="E47" i="34"/>
  <c r="D47" i="34" s="1"/>
  <c r="E82" i="34"/>
  <c r="D82" i="34" s="1"/>
  <c r="E48" i="34"/>
  <c r="D48" i="34" s="1"/>
  <c r="E70" i="34"/>
  <c r="D70" i="34" s="1"/>
  <c r="E43" i="34"/>
  <c r="D43" i="34" s="1"/>
  <c r="E53" i="34"/>
  <c r="D53" i="34" s="1"/>
  <c r="E71" i="34"/>
  <c r="D71" i="34" s="1"/>
  <c r="E42" i="34"/>
  <c r="D42" i="34" s="1"/>
  <c r="E6" i="34"/>
  <c r="D6" i="34" s="1"/>
  <c r="E25" i="34"/>
  <c r="D25" i="34" s="1"/>
  <c r="E33" i="34"/>
  <c r="D33" i="34" s="1"/>
  <c r="E84" i="34"/>
  <c r="D84" i="34" s="1"/>
  <c r="E19" i="34"/>
  <c r="D19" i="34" s="1"/>
  <c r="E52" i="34"/>
  <c r="D52" i="34" s="1"/>
  <c r="E68" i="34"/>
  <c r="D68" i="34" s="1"/>
  <c r="E10" i="34"/>
  <c r="D10" i="34" s="1"/>
  <c r="E34" i="34"/>
  <c r="D34" i="34" s="1"/>
  <c r="E16" i="34"/>
  <c r="D16" i="34" s="1"/>
  <c r="E73" i="34"/>
  <c r="D73" i="34" s="1"/>
  <c r="E86" i="34"/>
  <c r="D86" i="34" s="1"/>
  <c r="E41" i="34"/>
  <c r="D41" i="34" s="1"/>
  <c r="E51" i="34"/>
  <c r="D51" i="34" s="1"/>
  <c r="E11" i="34"/>
  <c r="D11" i="34" s="1"/>
  <c r="E31" i="34"/>
  <c r="D31" i="34" s="1"/>
  <c r="E83" i="34"/>
  <c r="D83" i="34" s="1"/>
  <c r="E44" i="34"/>
  <c r="D44" i="34" s="1"/>
  <c r="E37" i="34"/>
  <c r="D37" i="34" s="1"/>
  <c r="E8" i="34"/>
  <c r="D8" i="34" s="1"/>
  <c r="E35" i="34"/>
  <c r="D35" i="34" s="1"/>
  <c r="E12" i="34"/>
  <c r="D12" i="34" s="1"/>
  <c r="E55" i="34"/>
  <c r="D55" i="34" s="1"/>
  <c r="E4" i="34"/>
  <c r="D4" i="34" s="1"/>
  <c r="E74" i="34"/>
  <c r="D74" i="34" s="1"/>
  <c r="E40" i="34"/>
  <c r="D40" i="34" s="1"/>
  <c r="E72" i="34"/>
  <c r="D72" i="34" s="1"/>
  <c r="E23" i="34"/>
  <c r="D23" i="34" s="1"/>
  <c r="E78" i="34"/>
  <c r="D78" i="34" s="1"/>
  <c r="E46" i="34"/>
  <c r="D46" i="34" s="1"/>
  <c r="E67" i="34"/>
  <c r="D67" i="34" s="1"/>
  <c r="E39" i="34"/>
  <c r="D39" i="34" s="1"/>
  <c r="E45" i="34"/>
  <c r="D45" i="34" s="1"/>
  <c r="E22" i="34"/>
  <c r="D22" i="34" s="1"/>
  <c r="E61" i="34"/>
  <c r="D61" i="34" s="1"/>
  <c r="E80" i="34"/>
  <c r="D80" i="34" s="1"/>
  <c r="E30" i="34"/>
  <c r="D30" i="34" s="1"/>
  <c r="E66" i="34"/>
  <c r="D66" i="34" s="1"/>
  <c r="E21" i="34"/>
  <c r="D21" i="34" s="1"/>
  <c r="E60" i="34"/>
  <c r="D60" i="34" s="1"/>
  <c r="E79" i="34"/>
  <c r="D79" i="34" s="1"/>
  <c r="E29" i="34"/>
  <c r="D29" i="34" s="1"/>
  <c r="E36" i="34"/>
  <c r="D36" i="34" s="1"/>
  <c r="E59" i="34"/>
  <c r="D59" i="34" s="1"/>
  <c r="E27" i="34"/>
  <c r="D27" i="34" s="1"/>
  <c r="E81" i="34"/>
  <c r="D81" i="34" s="1"/>
  <c r="E7" i="34"/>
  <c r="D7" i="34" s="1"/>
  <c r="E56" i="34"/>
  <c r="D56" i="34" s="1"/>
  <c r="E75" i="34"/>
  <c r="D75" i="34" s="1"/>
  <c r="E28" i="34"/>
  <c r="D28" i="34" s="1"/>
  <c r="E15" i="34"/>
  <c r="D15" i="34" s="1"/>
  <c r="E54" i="34"/>
  <c r="D54" i="34" s="1"/>
  <c r="E65" i="34"/>
  <c r="D65" i="34" s="1"/>
  <c r="E5" i="34"/>
  <c r="D5" i="34" s="1"/>
  <c r="E87" i="34"/>
  <c r="D87" i="34" s="1"/>
  <c r="E50" i="34"/>
  <c r="D50" i="34" s="1"/>
  <c r="E18" i="34"/>
  <c r="D18" i="34" s="1"/>
  <c r="E64" i="34"/>
  <c r="D64" i="34" s="1"/>
  <c r="E20" i="34"/>
  <c r="D20" i="34" s="1"/>
  <c r="E24" i="34"/>
  <c r="D24" i="34" s="1"/>
  <c r="E58" i="34"/>
  <c r="D58" i="34" s="1"/>
  <c r="E77" i="34"/>
  <c r="D77" i="34" s="1"/>
  <c r="E9" i="34"/>
  <c r="D9" i="34" s="1"/>
  <c r="D99" i="14"/>
  <c r="E88" i="34"/>
  <c r="D88" i="34" s="1"/>
  <c r="D98" i="14"/>
  <c r="E17" i="34"/>
  <c r="D17" i="34" s="1"/>
  <c r="D26" i="14"/>
  <c r="D27" i="14"/>
  <c r="D28" i="14"/>
  <c r="D29" i="14"/>
  <c r="D30" i="14"/>
  <c r="D31" i="14"/>
  <c r="D32" i="14"/>
  <c r="D33" i="14"/>
  <c r="D34" i="14"/>
  <c r="D35" i="14"/>
  <c r="D36" i="14"/>
  <c r="D38" i="14"/>
  <c r="D39" i="14"/>
  <c r="D40" i="14"/>
  <c r="D41" i="14"/>
  <c r="D42" i="14"/>
  <c r="D43" i="14"/>
  <c r="D45" i="14"/>
  <c r="D46" i="14"/>
  <c r="D47" i="14"/>
  <c r="D48" i="14"/>
  <c r="D49" i="14"/>
  <c r="D50" i="14"/>
  <c r="D51" i="14"/>
  <c r="D53" i="14"/>
  <c r="D54" i="14"/>
  <c r="D55" i="14"/>
  <c r="D56" i="14"/>
  <c r="D57" i="14"/>
  <c r="D58" i="14"/>
  <c r="D59" i="14"/>
  <c r="D60" i="14"/>
  <c r="D61" i="14"/>
  <c r="D62" i="14"/>
  <c r="D63" i="14"/>
  <c r="D64" i="14"/>
  <c r="D65" i="14"/>
  <c r="D66" i="14"/>
  <c r="D68" i="14"/>
  <c r="D69" i="14"/>
  <c r="D70" i="14"/>
  <c r="D71" i="14"/>
  <c r="D72" i="14"/>
  <c r="D73" i="14"/>
  <c r="D75" i="14"/>
  <c r="D76" i="14"/>
  <c r="D77" i="14"/>
  <c r="D78" i="14"/>
  <c r="D79" i="14"/>
  <c r="D80" i="14"/>
  <c r="D81" i="14"/>
  <c r="D82" i="14"/>
  <c r="D83" i="14"/>
  <c r="D84" i="14"/>
  <c r="D85" i="14"/>
  <c r="D86" i="14"/>
  <c r="D88" i="14"/>
  <c r="D89" i="14"/>
  <c r="D90" i="14"/>
  <c r="D91" i="14"/>
  <c r="D92" i="14"/>
  <c r="D93" i="14"/>
  <c r="D94" i="14"/>
  <c r="D95" i="14"/>
  <c r="D96" i="14"/>
  <c r="C4" i="34" l="1"/>
  <c r="C12" i="34"/>
  <c r="D23" i="14"/>
  <c r="D21" i="14"/>
  <c r="D19" i="14"/>
  <c r="D17" i="14"/>
  <c r="D24" i="14"/>
  <c r="D22" i="14"/>
  <c r="D20" i="14"/>
  <c r="D18" i="14"/>
  <c r="D16" i="14"/>
  <c r="D15" i="14"/>
  <c r="D14" i="14"/>
  <c r="D13" i="14"/>
  <c r="D12" i="14"/>
  <c r="D11" i="14"/>
  <c r="D7" i="14"/>
  <c r="D8" i="14"/>
  <c r="D10" i="14"/>
  <c r="D9" i="14"/>
</calcChain>
</file>

<file path=xl/sharedStrings.xml><?xml version="1.0" encoding="utf-8"?>
<sst xmlns="http://schemas.openxmlformats.org/spreadsheetml/2006/main" count="1938" uniqueCount="459">
  <si>
    <t>Центральный федеральный округ</t>
  </si>
  <si>
    <t>Белгородская область</t>
  </si>
  <si>
    <t>Брянская область</t>
  </si>
  <si>
    <t>Владимирская область</t>
  </si>
  <si>
    <t>Воронежская область</t>
  </si>
  <si>
    <t>Ивановская область</t>
  </si>
  <si>
    <t>Калужская область</t>
  </si>
  <si>
    <t>Костромская область</t>
  </si>
  <si>
    <t>Курская область</t>
  </si>
  <si>
    <t>Липецкая область</t>
  </si>
  <si>
    <t>Московская область</t>
  </si>
  <si>
    <t>Орловская область</t>
  </si>
  <si>
    <t>Рязанская область</t>
  </si>
  <si>
    <t>Смоленская область</t>
  </si>
  <si>
    <t>Тамбовская область</t>
  </si>
  <si>
    <t>Тверская область</t>
  </si>
  <si>
    <t>Тульская область</t>
  </si>
  <si>
    <t>Ярославская область</t>
  </si>
  <si>
    <t xml:space="preserve">г.Москва </t>
  </si>
  <si>
    <t>Северо-Западный федеральный округ</t>
  </si>
  <si>
    <t>Республика Карелия</t>
  </si>
  <si>
    <t>Республика Коми</t>
  </si>
  <si>
    <t>Архангельская область</t>
  </si>
  <si>
    <t>Вологодская область</t>
  </si>
  <si>
    <t>Калининградская область</t>
  </si>
  <si>
    <t>Ленинградская область</t>
  </si>
  <si>
    <t>Мурманская область</t>
  </si>
  <si>
    <t>Новгородская область</t>
  </si>
  <si>
    <t>Псковская область</t>
  </si>
  <si>
    <t>г.Санкт-Петербург</t>
  </si>
  <si>
    <t>Ненецкий автономный округ</t>
  </si>
  <si>
    <t>Южный федеральный округ</t>
  </si>
  <si>
    <t>Республика Адыгея (Адыгея)</t>
  </si>
  <si>
    <t>Республика Калмыкия</t>
  </si>
  <si>
    <t>Краснодарский край</t>
  </si>
  <si>
    <t>Астраханская область</t>
  </si>
  <si>
    <t>Волгоградская область</t>
  </si>
  <si>
    <t>Ростовская область</t>
  </si>
  <si>
    <t>Северо-Кавказский федеральный округ</t>
  </si>
  <si>
    <t>Республика Дагестан</t>
  </si>
  <si>
    <t>Республика Ингушетия</t>
  </si>
  <si>
    <t>Кабардино-Балкарская Республика</t>
  </si>
  <si>
    <t>Карачаево-Черкесская Республика</t>
  </si>
  <si>
    <t>Чеченская Республика</t>
  </si>
  <si>
    <t>Ставропольский край</t>
  </si>
  <si>
    <t>Приволжский федеральный округ</t>
  </si>
  <si>
    <t>Республика Башкортостан</t>
  </si>
  <si>
    <t>Республика Марий-Эл</t>
  </si>
  <si>
    <t>Республика Мордовия</t>
  </si>
  <si>
    <t>Республика Татарстан (Татарстан)</t>
  </si>
  <si>
    <t>Удмуртская Республика</t>
  </si>
  <si>
    <t>Чувашская Республика - Чувашия</t>
  </si>
  <si>
    <t>Пермский край</t>
  </si>
  <si>
    <t>Кировская область</t>
  </si>
  <si>
    <t>Нижегородская область</t>
  </si>
  <si>
    <t>Оренбургская область</t>
  </si>
  <si>
    <t>Пензенская область</t>
  </si>
  <si>
    <t>Самарская область</t>
  </si>
  <si>
    <t>Саратовская область</t>
  </si>
  <si>
    <t>Ульяновская область</t>
  </si>
  <si>
    <t>Уральский федеральный округ</t>
  </si>
  <si>
    <t>Курганская область</t>
  </si>
  <si>
    <t>Свердловская область</t>
  </si>
  <si>
    <t>Тюменская область</t>
  </si>
  <si>
    <t>Челябинская область</t>
  </si>
  <si>
    <t>Ханты-Мансийский автономный округ - Югра</t>
  </si>
  <si>
    <t>Ямало-Ненецкий автономный округ</t>
  </si>
  <si>
    <t>Сибирский федеральный округ</t>
  </si>
  <si>
    <t>Республика Алтай</t>
  </si>
  <si>
    <t>Республика Бурятия</t>
  </si>
  <si>
    <t>Республика Тыва</t>
  </si>
  <si>
    <t>Республика Хакасия</t>
  </si>
  <si>
    <t>Алтайский край</t>
  </si>
  <si>
    <t>Забайкальский край</t>
  </si>
  <si>
    <t>Красноярский край</t>
  </si>
  <si>
    <t>Иркутская область</t>
  </si>
  <si>
    <t>Кемеровская область</t>
  </si>
  <si>
    <t>Новосибирская область</t>
  </si>
  <si>
    <t>Омская область</t>
  </si>
  <si>
    <t>Томская область</t>
  </si>
  <si>
    <t>Дальневосточный федеральный округ</t>
  </si>
  <si>
    <t>Республика Саха (Якутия)</t>
  </si>
  <si>
    <t>Камчатский край</t>
  </si>
  <si>
    <t xml:space="preserve">Приморский край </t>
  </si>
  <si>
    <t>Хабаровский край</t>
  </si>
  <si>
    <t>Амурская область</t>
  </si>
  <si>
    <t>Магаданская область</t>
  </si>
  <si>
    <t>Сахалинская область</t>
  </si>
  <si>
    <t>Еврейская автономная область</t>
  </si>
  <si>
    <t>Чукотский автономный округ</t>
  </si>
  <si>
    <t>Наименование субъекта Российской Федерации</t>
  </si>
  <si>
    <t>Единица измерения</t>
  </si>
  <si>
    <t>баллов</t>
  </si>
  <si>
    <t>Республика Северная Осетия - Алания</t>
  </si>
  <si>
    <t>Место по РФ</t>
  </si>
  <si>
    <t>Место по федеральному округу</t>
  </si>
  <si>
    <t>Оценка показателя 4.1</t>
  </si>
  <si>
    <t>Оценка показателя 4.2</t>
  </si>
  <si>
    <t>Оценка показателя 4.3</t>
  </si>
  <si>
    <t>Оценка показателя 4.4</t>
  </si>
  <si>
    <t>Ссылка на источник данных</t>
  </si>
  <si>
    <t>Итого по разделу 4</t>
  </si>
  <si>
    <t>да</t>
  </si>
  <si>
    <t>http://beldepfin.ru/?page_id=2085</t>
  </si>
  <si>
    <t>нет</t>
  </si>
  <si>
    <t>http://www.belregion.ru/press/vote.php?VOTE_ID=9</t>
  </si>
  <si>
    <t>Наименование</t>
  </si>
  <si>
    <t>http://bryanskoblfin.ru/Show/Reception?ItemId=22</t>
  </si>
  <si>
    <t>http://bryanskoblfin.ru/Show/Category/?ItemId=26</t>
  </si>
  <si>
    <t>http://dtf.avo.ru/</t>
  </si>
  <si>
    <t>http://www.gfu.vrn.ru/gr001/dir21/</t>
  </si>
  <si>
    <t>http://www.gfu.vrn.ru/</t>
  </si>
  <si>
    <t>http://www.admoblkaluga.ru/sub/finan/</t>
  </si>
  <si>
    <t>http://adm.rkursk.ru/index.php?id=405</t>
  </si>
  <si>
    <t>http://www.admlip.ru/votes/</t>
  </si>
  <si>
    <t>http://minfin.ryazangov.ru/vote/arhiv.php</t>
  </si>
  <si>
    <t>http://www.finsmol.ru/start</t>
  </si>
  <si>
    <t>http://www.fin.tambov.gov.ru/6228/7517.html</t>
  </si>
  <si>
    <t>http://www.reg.tverfin.ru/</t>
  </si>
  <si>
    <t>http://minfin.tularegion.ru/obchsovet/</t>
  </si>
  <si>
    <t>http://www.openregion71.ru/interview/; http://tularegion.ru/polls/</t>
  </si>
  <si>
    <t>http://www.yarregion.ru/depts/depfin/tmpPages/sendrequest.aspx</t>
  </si>
  <si>
    <t>http://budget.mos.ru/</t>
  </si>
  <si>
    <t>http://minfin.karelia.ru/vopros-otvet/</t>
  </si>
  <si>
    <t>http://minfin.karelia.ru/obcshestvennyj-sovet/</t>
  </si>
  <si>
    <t>http://minfin.rkomi.ru/page/9576/</t>
  </si>
  <si>
    <t>http://www.df35.ru/index.php?option=com_content&amp;view=category&amp;id=125:2013-01-28-10-05-52&amp;layout=default</t>
  </si>
  <si>
    <t>http://www.df35.ru/</t>
  </si>
  <si>
    <t>http://vologda-oblast.ru/</t>
  </si>
  <si>
    <t>http://www.minfin39.ru/vote/</t>
  </si>
  <si>
    <t>Twitter</t>
  </si>
  <si>
    <t>http://finance.lenobl.ru/</t>
  </si>
  <si>
    <t>http://finance.lenobl.ru/programm/announce</t>
  </si>
  <si>
    <t>http://gov.spb.ru/</t>
  </si>
  <si>
    <t>http://www.fincom.spb.ru/comfin/news/full.htm?id=2248@cfNews</t>
  </si>
  <si>
    <t>http://uf.adm-nao.ru/</t>
  </si>
  <si>
    <t>http://www.minfin01-maykop.ru/Show/Reception</t>
  </si>
  <si>
    <t>http://minfin.kalmregion.ru/</t>
  </si>
  <si>
    <t>да/нет</t>
  </si>
  <si>
    <t>http://www.finupr.kurganobl.ru/</t>
  </si>
  <si>
    <t>http://minfin.midural.ru/document/category/84#document_list</t>
  </si>
  <si>
    <t>Twitter, Facebook</t>
  </si>
  <si>
    <t>http://www.minfin.donland.ru/messages</t>
  </si>
  <si>
    <t>http://minfin.donland.ru/</t>
  </si>
  <si>
    <t>http://www.e-dag.ru/</t>
  </si>
  <si>
    <t>http://www.minfinrd.ru/</t>
  </si>
  <si>
    <t>http://mfri.ru/</t>
  </si>
  <si>
    <t>http://www.kchr.ru/budget/</t>
  </si>
  <si>
    <t>http://www.kchr.ru/mainmenu/WEB-reception/</t>
  </si>
  <si>
    <t>http://www.mfrno-a.ru/</t>
  </si>
  <si>
    <t>http://www.minfinchr.ru/</t>
  </si>
  <si>
    <t>http://openbudsk.ru/vote/</t>
  </si>
  <si>
    <t>http://www.mfsk.ru/obschestv_sovet</t>
  </si>
  <si>
    <t>https://minfin.bashkortostan.ru/</t>
  </si>
  <si>
    <t>http://марийэл.рф/minfin/Pages/Osovet.aspx</t>
  </si>
  <si>
    <t>http://марийэл.рф/minfin/Pages/main.aspx</t>
  </si>
  <si>
    <t>http://minfinrm.ru/blogs/</t>
  </si>
  <si>
    <t>http://minfin.tatarstan.ru/</t>
  </si>
  <si>
    <t>http://www.mfur.ru/</t>
  </si>
  <si>
    <t>http://budget.permkrai.ru/feedbacks/index</t>
  </si>
  <si>
    <t>http://www.depfin.kirov.ru/</t>
  </si>
  <si>
    <t>http://mf.nnov.ru/</t>
  </si>
  <si>
    <t>http://www.minfin.orb.ru/</t>
  </si>
  <si>
    <t>http://saratov.ifinmon.ru/index.php/golosovanie</t>
  </si>
  <si>
    <t>http://ufo.ulntc.ru/</t>
  </si>
  <si>
    <t>http://volgafin.volganet.ru/folder_7/</t>
  </si>
  <si>
    <t>http://www.minfinrb.ru/analytics/102/</t>
  </si>
  <si>
    <t>http://minfin.krskstate.ru/social</t>
  </si>
  <si>
    <t>http://минфин.забайкальскийкрай.рф/</t>
  </si>
  <si>
    <t>http://www.ofukem.ru/</t>
  </si>
  <si>
    <t>http://budget.omsk.ifinmon.ru/index.php/opross</t>
  </si>
  <si>
    <t>http://mf.omskportal.ru/ru/RegionalPublicAuthorities/executivelist/MF.html</t>
  </si>
  <si>
    <t>http://www.findep.org/</t>
  </si>
  <si>
    <t>http://primorsky.ru/</t>
  </si>
  <si>
    <t>http://open.primorsky.ru/ekspertnye-sovety/</t>
  </si>
  <si>
    <t>http://www.amurobl.ru/wps/portal/Main/quiz</t>
  </si>
  <si>
    <t>http://sakhminfin.ru/</t>
  </si>
  <si>
    <t>http://www.minfintuva.ru/15/page2002.html</t>
  </si>
  <si>
    <t>http://www.mfur.ru/activities/ob_sovet/</t>
  </si>
  <si>
    <t>http://adm.rkursk.ru/index.php?id=783&amp;mat_id=21754</t>
  </si>
  <si>
    <t>http://finapp.tambov.gov.ru/forum/viewforum.php?f=17&amp;sid=2c8b52839ea39722727400472ee2e60b</t>
  </si>
  <si>
    <t>http://www.finsmol.ru/council</t>
  </si>
  <si>
    <t>№ п/п</t>
  </si>
  <si>
    <t>Вопросы и варианты ответов</t>
  </si>
  <si>
    <t>Баллы</t>
  </si>
  <si>
    <t>Понижающие коэффициенты</t>
  </si>
  <si>
    <r>
      <t xml:space="preserve">в случае применения </t>
    </r>
    <r>
      <rPr>
        <sz val="9"/>
        <color theme="1"/>
        <rFont val="Times New Roman"/>
        <family val="1"/>
        <charset val="204"/>
      </rPr>
      <t xml:space="preserve">графического </t>
    </r>
    <r>
      <rPr>
        <sz val="9"/>
        <color rgb="FF000000"/>
        <rFont val="Times New Roman"/>
        <family val="1"/>
        <charset val="204"/>
      </rPr>
      <t>формата</t>
    </r>
  </si>
  <si>
    <t>в случае затрудненного поиска документа</t>
  </si>
  <si>
    <t>Общественное участие (I квартал 2015 года)</t>
  </si>
  <si>
    <t>Проводились ли в 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t>
  </si>
  <si>
    <t>Да, в опросе приняли участие более 400 человек</t>
  </si>
  <si>
    <t>Да, в опросе приняли участие от 100 до 400 человек</t>
  </si>
  <si>
    <t xml:space="preserve">Нет, опросы не проводились или не соответствуют требованиям либо отчеты по результатам опросов не опубликованы </t>
  </si>
  <si>
    <t>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 квартале 2015 года?</t>
  </si>
  <si>
    <t>Предоставленной возможностью воспользовались не менее 30 человек</t>
  </si>
  <si>
    <t>Предоставленной возможностью воспользовались не менее 10 человек</t>
  </si>
  <si>
    <t>Такая возможность не предоставлена или ей воспользовалось менее 10 человек</t>
  </si>
  <si>
    <t>Использовались ли в I квартале 2015 года органами государственной власти субъекта РФ социальные сети для распространения информации о бюджете?</t>
  </si>
  <si>
    <t>Да, использовались</t>
  </si>
  <si>
    <t>Нет, не использовались</t>
  </si>
  <si>
    <t>Проводились ли в 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t>
  </si>
  <si>
    <t xml:space="preserve">Да, заседания проводились и опубликованы принятые итоговые документы (протоколы) </t>
  </si>
  <si>
    <t>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t>
  </si>
  <si>
    <t>Раскрытие бюджетных данных – это только первый шаг на пути к цели, результатом которой должно стать повышение эффективности использования бюджетных средств. Вторым, более сложным шагом, является вовлечение граждан в процессы планирования бюджета и контроля за его исполнением. Собственно, для этого и нужна информация о бюджете, доступная для понимания большинству граждан. 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Поскольку эта работа носит системный и постоянный характер, оценка предусмотрена на каждом из этапов мониторинга, по итогам работы за квартал. 
В данном разделе оцениваются предоставляемые органами государственной власти субъектов РФ возможности для общественного участия и контроля в сфере управления общественными финансами по итогам работы за I квартал 2015 года.</t>
  </si>
  <si>
    <t>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
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t>
  </si>
  <si>
    <t>4.1</t>
  </si>
  <si>
    <t>4.2</t>
  </si>
  <si>
    <t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Для оценки показателя требуется публикация в течение первого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t>
  </si>
  <si>
    <t xml:space="preserve">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 </t>
  </si>
  <si>
    <t>4.3</t>
  </si>
  <si>
    <t>4.4</t>
  </si>
  <si>
    <t>Вопрос</t>
  </si>
  <si>
    <t>Варианты ответов</t>
  </si>
  <si>
    <t>Крымский федеральный округ</t>
  </si>
  <si>
    <t>Республика Крым</t>
  </si>
  <si>
    <t>г. Севастополь</t>
  </si>
  <si>
    <t>без затруднений</t>
  </si>
  <si>
    <t>затрудненный</t>
  </si>
  <si>
    <t>Итого</t>
  </si>
  <si>
    <t>Доступность
(указать, если возникли трудности с поиском результатов опроса, если переход осуществляется более, чем за 5 "кликов" с основной страницы портала (сайта), если название раздела не соответствует содержанию)</t>
  </si>
  <si>
    <t>Доступность
(указать, если возникли трудности с поиском возможностей задать вопрос и посмотреть результаты опросов, если переход осуществляется более, чем за 5 "кликов" с основной страницы портала (сайта), если название раздела не соответствует содержанию)</t>
  </si>
  <si>
    <t>о составе участников</t>
  </si>
  <si>
    <t>Наличие сведений об Общественном совете:</t>
  </si>
  <si>
    <t>о регламенте работы</t>
  </si>
  <si>
    <t>о годовом плане работы</t>
  </si>
  <si>
    <t>Коэфициенты</t>
  </si>
  <si>
    <t>Да_нет</t>
  </si>
  <si>
    <t>Оценка субъектов Российской Федерации по разделу "4. Общественное участие (I квартал 2015 года)"</t>
  </si>
  <si>
    <t>Понижающий коэффициент в случае затрудненного поиска документа</t>
  </si>
  <si>
    <t>Соблюдение ограничений на вхождение  лиц, замещающих государственные и муниципальные должности и должности государственной и муниципальной службы</t>
  </si>
  <si>
    <t>Комментарий:</t>
  </si>
  <si>
    <t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1)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 </t>
  </si>
  <si>
    <t>Twitter,  Facebook</t>
  </si>
  <si>
    <t>http://beldepfin.ru/?page_id=2594</t>
  </si>
  <si>
    <t>http://vopros-otvet.avo.ru/viewforum.php?id=28</t>
  </si>
  <si>
    <t>http://www.gfu.vrn.ru/obsch1/obsch2/</t>
  </si>
  <si>
    <t>http://www.gfu.ivanovo.ru/index.php?topic=16</t>
  </si>
  <si>
    <t>http://www.admoblkaluga.ru/main/work/finances/open-budget/index.php</t>
  </si>
  <si>
    <t>http://mf.mosreg.ru/dokumenty/obshchestvennyy-sovet/</t>
  </si>
  <si>
    <t>http://mf.mosreg.ru/upload/iblock/98b/obrashcheniya-grazhdan.pdf</t>
  </si>
  <si>
    <t>http://orel-region.ru/index.php?head=46&amp;part=108&amp;unit=2#b5</t>
  </si>
  <si>
    <t>http://www.reg.tverfin.ru/index.php?option=com_content&amp;task=view&amp;id=336&amp;Itemid=144</t>
  </si>
  <si>
    <t>http://narod.yarregion.ru/service/socoprosy/aktualnye-socoprosy/#</t>
  </si>
  <si>
    <t>http://narod.yarregion.ru/service/obschestvennye-sovety/spisok-sovetov/departament-finansov/discuss/</t>
  </si>
  <si>
    <t>http://minfin.karelia.ru/openbudget/</t>
  </si>
  <si>
    <t>http://vk.com/minfinrk</t>
  </si>
  <si>
    <t>Вконтакте</t>
  </si>
  <si>
    <t>http://df35.ru/index.php?option=com_content&amp;view=article&amp;id=2100:2013-11-22-04-51-23&amp;catid=158:2013</t>
  </si>
  <si>
    <t>http://www.minfin39.ru/ebudget/budget_for_people.php</t>
  </si>
  <si>
    <t>http://minfin.gov-murman.ru/open-budget/public_budget/</t>
  </si>
  <si>
    <t>http://novkfo.ru/%D0%B7%D0%B0%D0%BA%D0%BE%D0%BD%D1%8B_%D0%BE%D0%B1_%D0%BE%D0%B1%D0%BB%D0%B0%D1%81%D1%82%D0%BD%D0%BE%D0%BC_%D0%B1%D1%8E%D0%B4%D0%B6%D0%B5%D1%82%D0%B5_%D1%81_%D0%B8%D0%B7%D0%BC%D0%B5%D0%BD%D0%B5%D0%BD%D0%B8%D1%8F%D0%BC%D0%B8/</t>
  </si>
  <si>
    <t>http://www.novkfo.ru/%D0%BE%D0%B1%D0%B7%D0%BE%D1%80_%D0%BE%D0%B1%D1%80%D0%B0%D1%89%D0%B5%D0%BD%D0%B8%D0%B9_%D0%B3%D1%80%D0%B0%D0%B6%D0%B4%D0%B0%D0%BD/</t>
  </si>
  <si>
    <t>http://finance.pskov.ru/obshchestvennyi-sovet-pri-gosudarstvennom-finansovom-upravlenii-pskovskoi-oblasti</t>
  </si>
  <si>
    <t>http://www.fincom.spb.ru/comfin/feedback/guestbook.htm</t>
  </si>
  <si>
    <t>http://uf.adm-nao.ru/tekushaya-deyatelnost/</t>
  </si>
  <si>
    <t>http://minfin01-maykop.ru/Show/Category/13?ItemId=145</t>
  </si>
  <si>
    <t>http://www.minfinkubani.ru/budget_citizens/obsuzdenie_bud2014.php</t>
  </si>
  <si>
    <t>http://www.minfinkubani.ru/communication/forum/</t>
  </si>
  <si>
    <t>http://www.minfinkubani.ru/about/advisory_bodies/detail.php?IBLOCK_ID=76&amp;ID=5166&amp;str_date=04.02.2015</t>
  </si>
  <si>
    <t>http://www.minfin.kalmregion.ru/index.php?option=com_content&amp;view=article&amp;id=70&amp;Itemid=66</t>
  </si>
  <si>
    <t>http://mf-ao.ru/index.php/--busgovru/voprosiiotveti</t>
  </si>
  <si>
    <t>http://www.astrobl.ru/node/62639</t>
  </si>
  <si>
    <t>http://minfin34.ru/opros/vote_result.php?VOTE_ID=2&amp;view_result=Y</t>
  </si>
  <si>
    <t>http://volgafin.volganet.ru/old/folder_5/</t>
  </si>
  <si>
    <t>https://twitter.com/Region_34, https://www.facebook.com/volganet.ru, http://vk.com/region_34</t>
  </si>
  <si>
    <t>http://minfin.donland.ru/_files/File/budget/ob_sovet/108.PDF</t>
  </si>
  <si>
    <t>http://portal.minfinrd.ru/Show/Category/21?ItemId=96</t>
  </si>
  <si>
    <t>http://www.minfinrd.ru/faq.html</t>
  </si>
  <si>
    <t>http://pravitelstvo.kbr.ru/oigv/minfin/obrasheniya_grazhdan/spravki_i_otchety.php</t>
  </si>
  <si>
    <t>http://pravitelstvo.kbr.ru/oigv/minfin/</t>
  </si>
  <si>
    <t>http://www.mfrno-a.ru/citizens/index.php</t>
  </si>
  <si>
    <t>http://www.minfinchr.ru/obshchestvennyj-sovet-pri-ministerstve</t>
  </si>
  <si>
    <t>http://www.minfinchr.ru/obrashcheniya-grazhdan-3/obzory-obrashchenij-grazhdan</t>
  </si>
  <si>
    <t>https://minfin.bashkortostan.ru/search/?q=%D0%BE%D0%B1%D1%89%D0%B5%D1%81%D1%82%D0%B2%D0%B5%D0%BD%D0%BD%D1%8B%D0%B9+%D1%81%D0%BE%D0%B2%D0%B5%D1%82+&amp;everywhere=N&amp;how=r</t>
  </si>
  <si>
    <t>https://minfin.bashkortostan.ru/presscenter/news/124544/</t>
  </si>
  <si>
    <t>https://minfin.bashkortostan.ru/faq/</t>
  </si>
  <si>
    <t>http://openbudsk.ru/folder/forum1/</t>
  </si>
  <si>
    <t>http://minfinrm.ru/search/?q=%D0%B2%D0%BE%D0%BF%D1%80%D0%BE%D1%81%D1%8B-%D0%BE%D1%82%D0%B2%D0%B5%D1%82%D1%8B&amp;x=0&amp;y=0</t>
  </si>
  <si>
    <t>http://minfin.tatarstan.ru/rus/obshchestvenniy-sovet.htm</t>
  </si>
  <si>
    <t>http://gov.cap.ru/SiteMap.aspx?gov_id=22&amp;id=1987260&amp;title=Golosovanie</t>
  </si>
  <si>
    <t>http://gov.cap.ru/SiteMap.aspx?gov_id=22&amp;id=1787640&amp;title=Obschestvennij_sovet</t>
  </si>
  <si>
    <t xml:space="preserve">финансов </t>
  </si>
  <si>
    <t>http://gov.cap.ru/default.aspx?gov_id=22</t>
  </si>
  <si>
    <t>http://budget.permkrai.ru/form/index</t>
  </si>
  <si>
    <t>http://www.depfin.kirov.ru/public/</t>
  </si>
  <si>
    <t>http://minfin-samara.ru/processing/advisory_council/</t>
  </si>
  <si>
    <t>http://sakhminfin.ru/index.php/oministerstve/kosoorg/obshchestvennyj-sovet</t>
  </si>
  <si>
    <t>http://www.finupr.kurganobl.ru/index.php?test=obrash</t>
  </si>
  <si>
    <t>http://minfin.midural.ru/faq/list</t>
  </si>
  <si>
    <t>http://admtyumen.ru/ogv_ru/gov/administrative/finance_department/general_information/more.htm?id=10293778@cmsArticle</t>
  </si>
  <si>
    <t>http://правительство.янао.рф/power/iov/finance_dep/treatment_of_citizens_and_organizations/#bc</t>
  </si>
  <si>
    <t>http://fin22.ru/address/forum/</t>
  </si>
  <si>
    <t>http://www.minfinrb.ru/about/</t>
  </si>
  <si>
    <t>http://r-19.ru/authorities/ministry-of-finance-of-the-republic-of-khakassia/common/obshchestvennyy-sovet-pr11i-ministerstve-finansov-respubliki-khakasiya/</t>
  </si>
  <si>
    <t>http://минфин.забайкальскийкрай.рф/search.html</t>
  </si>
  <si>
    <t>http://www.gfu.ru/about/sovet/</t>
  </si>
  <si>
    <t>http://www.gfu.ru/</t>
  </si>
  <si>
    <t>http://www.ofukem.ru/content/blogcategory/148/170/</t>
  </si>
  <si>
    <t>http://budget.omsk.ifinmon.ru/index.php/forum/index</t>
  </si>
  <si>
    <t>http://www.sakha.gov.ru/node/154847</t>
  </si>
  <si>
    <t>http://www.sakha.gov.ru/minfin</t>
  </si>
  <si>
    <t>http://www.kamchatka.gov.ru/?cont=oiv_din&amp;mcont=5587&amp;menu=4&amp;menu2=0&amp;id=168</t>
  </si>
  <si>
    <t>http://www.kamchatka.gov.ru/?cont=oiv_din&amp;mcont=3143&amp;menu=4&amp;menu2=0&amp;id=168</t>
  </si>
  <si>
    <t>http://primorsky.ru/authorities/executive-agencies/departments/finance/informatsiya-po-obrashcheniyam-grazhdan/</t>
  </si>
  <si>
    <t>http://minfin.khabkrai.ru/portal/Show/Content/575</t>
  </si>
  <si>
    <t>http://minfin.khabkrai.ru/portal/Show/Content/473</t>
  </si>
  <si>
    <t>http://www.amurobl.ru/wps/portal/!ut/p/c5/04_SB8K8xLLM9MSSzPy8xBz9CP0os3gTAwN_RydDRwOLAF8LA88gE2djX2N_Q2dfU30v_aj0nPwkoEo_j_zcVP2C7EBFAIU6qZw!/dl3/d3/L2dJQSEvUUt3QS9ZQnZ3LzZfNDAwT0FCMUEwMEE2MTBBUTBQMEdTRDQyQzI!/</t>
  </si>
  <si>
    <t>http://www.amurobl.ru/wps/portal/Main/ekonomy</t>
  </si>
  <si>
    <t>http://minfin.49gov.ru/depart/overview/overview/</t>
  </si>
  <si>
    <t>http://eao.ru/?p=4387</t>
  </si>
  <si>
    <t>http://minfin.rk.gov.ru/rus/info.php?id=606651</t>
  </si>
  <si>
    <t>http://www.gfu.ivanovo.ru/</t>
  </si>
  <si>
    <t>http://admoblkaluga.ru/sub/finan/</t>
  </si>
  <si>
    <t>http://admoblkaluga.ru/sub/finan/sovet.php</t>
  </si>
  <si>
    <t>http://depfin.adm44.ru/index.aspx</t>
  </si>
  <si>
    <t>http://depfin.adm44.ru/info/people/index.aspx</t>
  </si>
  <si>
    <t>http://www.admlip.ru/economy/finances/</t>
  </si>
  <si>
    <t>http://ob.mosreg.ru/index.php/opros</t>
  </si>
  <si>
    <t>http://orel-region.ru/index.php?head=1&amp;op=find&amp;ffind=%EE%EF%F0%EE%F1%FB&amp;x=0&amp;y=0</t>
  </si>
  <si>
    <t>http://fin.tmbreg.ru/7106.html</t>
  </si>
  <si>
    <t>http://www.reg.tverfin.ru/index.php?option=com_content&amp;task=blogcategory&amp;id=18&amp;Itemid=84</t>
  </si>
  <si>
    <t>http://minfin.tularegion.ru/budjet/</t>
  </si>
  <si>
    <t>http://dvinaland.ru/budget</t>
  </si>
  <si>
    <t>http://minfin.rkomi.ru/page/4594/</t>
  </si>
  <si>
    <t>http://finance.lenobl.ru/treatment/statist</t>
  </si>
  <si>
    <t>http://www.pskov.ru/vlast/ispolnitelnaya/organy-is/finance</t>
  </si>
  <si>
    <t>http://reception.gov-murman.ru/PRPortal_User/WorkItems/NewAppeal.aspx</t>
  </si>
  <si>
    <t>http://minfin.gov-murman.ru/activities/public_council/</t>
  </si>
  <si>
    <t>http://minfin.gov-murman.ru/index.php</t>
  </si>
  <si>
    <t>http://www.admlip.ru</t>
  </si>
  <si>
    <t>http://ob.mosreg.ru/</t>
  </si>
  <si>
    <t>Twitter, Вконтакте</t>
  </si>
  <si>
    <t>http://www.ivanovoobl.ru/index.aspx</t>
  </si>
  <si>
    <t>http://fin.tmbreg.ru</t>
  </si>
  <si>
    <t>http://www.yarregion.ru/depts/depfin/tmpPages/presscenter.aspx</t>
  </si>
  <si>
    <t>http://www.minfintuva.ru</t>
  </si>
  <si>
    <t>Facebook</t>
  </si>
  <si>
    <t>http://www.minfin39.ru/</t>
  </si>
  <si>
    <t>http://www.novkfo.ru/</t>
  </si>
  <si>
    <t>http://finance.pskov.ru/</t>
  </si>
  <si>
    <t>Facebook, Вконтакте, Twitter</t>
  </si>
  <si>
    <t>http://vk.com/minfinkarelia, https://twitter.com/MinfinKarelia</t>
  </si>
  <si>
    <t>http://mfri.ru/, https://www.facebook.com/mfri.press?fref=ts</t>
  </si>
  <si>
    <t>http://minfin.pnzreg.ru, http://blog-finogeeva.livejournal.com/</t>
  </si>
  <si>
    <t>http://minfin74.ru/</t>
  </si>
  <si>
    <t>http://www.depfin.admhmao.ru/</t>
  </si>
  <si>
    <t>http://eao.ru/</t>
  </si>
  <si>
    <t>http://www.minfinkubani.ru/</t>
  </si>
  <si>
    <t>http://mf-ao.ru/</t>
  </si>
  <si>
    <t>http://orel-region.ru/</t>
  </si>
  <si>
    <t>http://www.donland.ru/</t>
  </si>
  <si>
    <t>http://budget.omsk.ifinmon.ru/</t>
  </si>
  <si>
    <t>http://minfin.khabkrai.ru, https://khv.gov.ru/Menu/Page/76</t>
  </si>
  <si>
    <t>http://admtyumen.ru/ogv_ru/gov/blog.htm?f=1&amp;blk=11105857</t>
  </si>
  <si>
    <t>Нет соответствующего раздела</t>
  </si>
  <si>
    <t>http://budget.mos.ru/feedback</t>
  </si>
  <si>
    <t>http://beldepfin.ru/?page_id=50</t>
  </si>
  <si>
    <t>http://budget.mos.ru/survey</t>
  </si>
  <si>
    <t>http://portal.novkfo.ru/Menu/Page/45</t>
  </si>
  <si>
    <t>http://minfin74.ru/poll/</t>
  </si>
  <si>
    <t>http://mari-el.gov.ru/minfin/Pages/main.aspx</t>
  </si>
  <si>
    <t>http://minfinrm.ru/obr-gr/</t>
  </si>
  <si>
    <t>http://minfinrm.ru/pub-sovet/</t>
  </si>
  <si>
    <t>http://minfin.tatarstan.ru/rus/obrashcheniya-i-priem-grazhdan.htm</t>
  </si>
  <si>
    <t>http://www.mfur.ru/activities/minfin_dialog/oprosi.php</t>
  </si>
  <si>
    <t>http://www.mfur.ru/treatment/hot_line/; http://www.mfur.ru/forum/</t>
  </si>
  <si>
    <t>http://mfcap.rusff.ru/</t>
  </si>
  <si>
    <t>http://mfin.permkrai.ru/sow/osminfin/2015/</t>
  </si>
  <si>
    <t>http://blog.permkrai.ru/areas.aspx; http://mfin.permkrai.ru/</t>
  </si>
  <si>
    <t>http://www.depfin.kirov.ru/; http://www.kirovreg.ru/</t>
  </si>
  <si>
    <t>http://mf.nnov.ru/index.php?option=com_k2&amp;view=item&amp;layout=item&amp;id=109&amp;Itemid=363</t>
  </si>
  <si>
    <t>http://minfin.orb.ru/forum/</t>
  </si>
  <si>
    <t>http://www.minfin.orb.ru/bud_for/obl_bud_mnenie</t>
  </si>
  <si>
    <t>http://finance.pnzreg.ru/news</t>
  </si>
  <si>
    <t>http://www.minfin.orb.ru/ob_sovet</t>
  </si>
  <si>
    <t>http://finance.pnzreg.ru/Obshestvenniysovet</t>
  </si>
  <si>
    <t>http://ufo.ulntc.ru/index.php?mgf=sovet/sos&amp;slep=net</t>
  </si>
  <si>
    <t>http://ufo.ulntc.ru/fr/viewforum.php?f=4&amp;sid=547a69ba91d7b5299b1fe46d600ff553</t>
  </si>
  <si>
    <t>http://minfin-samara.ru/</t>
  </si>
  <si>
    <t>http://saratov.ifinmon.ru/index.php/forum/index</t>
  </si>
  <si>
    <t>http://www.saratov.gov.ru/gov/auth/minfin/</t>
  </si>
  <si>
    <t>http://kurganobl.ru/vlast-v-socialnyh-setyah-0; http://www.finupr.kurganobl.ru/</t>
  </si>
  <si>
    <t>http://info.mfural.ru/ebudget/Menu/Page/1</t>
  </si>
  <si>
    <t>http://minfin.midural.ru/; http://info.mfural.ru/ebudget/Menu/Page/1</t>
  </si>
  <si>
    <t>http://югражданин.рф/analytics/research/</t>
  </si>
  <si>
    <t>http://minfin74.ru/mReferences/</t>
  </si>
  <si>
    <t>http://www.minfin74.ru/</t>
  </si>
  <si>
    <t>http://www.depfin.admhmao.ru/wps/portal/fin/home/question/!ut/p/b1/04_SjzQ3NTc0sbA0M9SP0I_KSyzLTE8syczPS8wB8aPM4h09Q4LCvN0NDfwtXQ0NPC0DjQMM3QOMLcxBGiKBCgxwAEcDQvq99KPSc_KTgFaF60eBFeMxy88jPzdVPzcqxyJb11ERAJQXIVg!/dl4/d5/L2dJQSEvUUt3QS80SmtFL1o2XzA3OE1NOVMzNE44MzUwQTZWUUZPVkVCUDgz/</t>
  </si>
  <si>
    <t>http://www.depfin.admhmao.ru/wps/portal/fin/home/koord_organy</t>
  </si>
  <si>
    <t>http://правительство.янао.рф/power/iov/finance_dep/about/</t>
  </si>
  <si>
    <t>http://www.minfin-altai.ru/feedback/answers-to-the-questions.php; http://www.open.minfin-altai.ru/contact-us.html</t>
  </si>
  <si>
    <t>http://www.minfin-altai.ru/index.php; http://www.minfin-altai.ru/officials/blogs/blog_ministr/</t>
  </si>
  <si>
    <t>http://www.minfin-altai.ru/index.php; http://www.open.minfin-altai.ru/news.html</t>
  </si>
  <si>
    <t>http://www.minfin-altai.ru/about/deyatelnost/public-council.php</t>
  </si>
  <si>
    <t>http://www.minfinrb.ru/news/671/</t>
  </si>
  <si>
    <t>http://www.minfintuva.ru/15/1717/page2020.html; http://budget17.ru/?page_id=366#</t>
  </si>
  <si>
    <t>http://www.minfintuva.ru/about/1760/page1489.html</t>
  </si>
  <si>
    <t>Соцсети, используемые для распространения информации о бюджете</t>
  </si>
  <si>
    <t>http://r-19.ru/authorities/ministry-of-finance-of-the-republic-of-khakassia/common/</t>
  </si>
  <si>
    <t>http://r-19.ru/authorities/ministry-of-finance-of-the-republic-of-khakassia/ask/</t>
  </si>
  <si>
    <t>http://fin22.ru/address/vote/</t>
  </si>
  <si>
    <t>http://fin22.ru/</t>
  </si>
  <si>
    <t>http://минфин.забайкальскийкрай.рф/feedback.html</t>
  </si>
  <si>
    <t>http://minfin.krskstate.ru/openbudget/vote/result</t>
  </si>
  <si>
    <t>http://minfin.krskstate.ru/openbudget/feedback</t>
  </si>
  <si>
    <t>http://minfin.krskstate.ru/</t>
  </si>
  <si>
    <t>http://www.gfu.ru/forum/index.php?PAGE_NAME=list&amp;FID=15</t>
  </si>
  <si>
    <t>http://mfnsonso2.nso.ru/priem/Pages/e_questions.aspx</t>
  </si>
  <si>
    <t>http://mfnsonso2.nso.ru/Pages/default.aspx</t>
  </si>
  <si>
    <t>http://www.findep.org/; http://open.findep.org/feedback/index</t>
  </si>
  <si>
    <t>http://www.gfu.ru/; http://vk.com/id300048909</t>
  </si>
  <si>
    <t>http://minfin.rk.gov.ru/</t>
  </si>
  <si>
    <t>http://minfin.rk.gov.ru/rus/info.php?id=607260</t>
  </si>
  <si>
    <t>http://minfin.rk.gov.ru/rus/index.htm</t>
  </si>
  <si>
    <t>http://sevastopol.gov.ru/</t>
  </si>
  <si>
    <t>4.1. Проведение в 1 квартале 2015 года опросов общественного мнения по бюджетной тематике</t>
  </si>
  <si>
    <t>4.3. Использование в 1 квартале 2015 года социальных сетей для распространения информации о бюджете</t>
  </si>
  <si>
    <t>4.4. Работа Общественного совета, созданного при финансовом органе, в 1 квартале 2015 года</t>
  </si>
  <si>
    <t xml:space="preserve">4.2. Активность использования гражданами в 1 квартале 2015 года возможности задать вопрос по бюджетной тематике и получить на него ответ в открытом доступе в сети Интернет </t>
  </si>
  <si>
    <t>http://www.kamchatka.gov.ru/?cont=oiv_din&amp;menu=4&amp;menu2=0&amp;id=168; http://openbudget.kamgov.ru/Dashboard#/main</t>
  </si>
  <si>
    <t>http://minfin.49gov.ru/feedback/polls/</t>
  </si>
  <si>
    <t>http://openbudget.sakhminfin.ru/Menu/Page/210</t>
  </si>
  <si>
    <t>http://openbudget.sakhminfin.ru/Menu/Page/172</t>
  </si>
  <si>
    <t>http://minfin.49gov.ru/feedback/information/questions/</t>
  </si>
  <si>
    <t>http://minfin.49gov.ru/</t>
  </si>
  <si>
    <t>Выполнения требований к показателю 4.4</t>
  </si>
  <si>
    <t>Итого баллов</t>
  </si>
  <si>
    <t>Проведение заседаний</t>
  </si>
  <si>
    <t>http://minfin.ryazangov.ru/department/ob_sov/</t>
  </si>
  <si>
    <t>http://findep.mos.ru</t>
  </si>
  <si>
    <t>Понижающий коэффициент в случае затрудненного поиска</t>
  </si>
  <si>
    <t>http://www.orlov29.ru/input/questions/economy/1575.html</t>
  </si>
  <si>
    <t>http://www.fin.amurobl.ru:8080/deyatelnost/obshchestvennyy-sovet-pri-ministerstve-finansov-amurskoy-oblasti/</t>
  </si>
  <si>
    <t>http://chuk3.dot.ru/power/administrative_setting/Dep_fin_ecom/</t>
  </si>
  <si>
    <t>http://chuk3.dot.ru/</t>
  </si>
  <si>
    <t>http://minfin01-maykop.ru/Menu/Page/170</t>
  </si>
  <si>
    <t>http://minfin.rkomi.ru/right/finopros/; https://vk.com/minfinrk</t>
  </si>
  <si>
    <t>http://vk.com/openbudsk</t>
  </si>
  <si>
    <t>http://ufo.ulntc.ru/index.php?mgf=budget/open_budget</t>
  </si>
  <si>
    <t>http://minfin01-maykop.ru/Menu/Page/172</t>
  </si>
  <si>
    <t>http://dtf.avo.ru/index.php?option=com_content&amp;view=category&amp;layout=blog&amp;id=84&amp;Itemid=173</t>
  </si>
  <si>
    <t>http://forum.tularegion.ru/index.php/topic/4224-%D0%B1%D1%8E%D0%B4%D0%B6%D0%B5%D1%82/page__st__20</t>
  </si>
  <si>
    <t>31-85</t>
  </si>
  <si>
    <t>28-29</t>
  </si>
  <si>
    <t>15-27</t>
  </si>
  <si>
    <t>10-14</t>
  </si>
  <si>
    <t>4-8</t>
  </si>
  <si>
    <t>2-3</t>
  </si>
  <si>
    <t>2-8</t>
  </si>
  <si>
    <t>9-18</t>
  </si>
  <si>
    <t>1</t>
  </si>
  <si>
    <t>5-11</t>
  </si>
  <si>
    <t>3-6</t>
  </si>
  <si>
    <t>3-7</t>
  </si>
  <si>
    <t>7-14</t>
  </si>
  <si>
    <t>4-6</t>
  </si>
  <si>
    <t>1-2</t>
  </si>
  <si>
    <t>6-12</t>
  </si>
  <si>
    <t>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</si>
</sst>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3" x14ac:knownFonts="1">
    <font>
      <sz val="11"/>
      <color theme="1"/>
      <name val="Calibri"/>
      <family val="2"/>
      <charset val="204"/>
      <scheme val="minor"/>
    </font>
    <font>
      <sz val="10"/>
      <color theme="1"/>
      <name val="Times New Roman"/>
      <family val="1"/>
      <charset val="204"/>
    </font>
    <font>
      <sz val="8"/>
      <name val="Times New Roman"/>
      <family val="1"/>
      <charset val="204"/>
    </font>
    <font>
      <b/>
      <sz val="9"/>
      <color theme="1"/>
      <name val="Times New Roman"/>
      <family val="1"/>
      <charset val="204"/>
    </font>
    <font>
      <sz val="11"/>
      <color indexed="8"/>
      <name val="Calibri"/>
      <family val="2"/>
    </font>
    <font>
      <b/>
      <sz val="9"/>
      <color rgb="FF000000"/>
      <name val="Times New Roman"/>
      <family val="1"/>
      <charset val="204"/>
    </font>
    <font>
      <u/>
      <sz val="11"/>
      <color theme="10"/>
      <name val="Calibri"/>
      <family val="2"/>
      <charset val="204"/>
      <scheme val="minor"/>
    </font>
    <font>
      <sz val="9"/>
      <color theme="1"/>
      <name val="Times New Roman"/>
      <family val="1"/>
      <charset val="204"/>
    </font>
    <font>
      <sz val="10"/>
      <color theme="1"/>
      <name val="Calibri"/>
      <family val="2"/>
      <charset val="204"/>
      <scheme val="minor"/>
    </font>
    <font>
      <sz val="9"/>
      <color rgb="FF000000"/>
      <name val="Times New Roman"/>
      <family val="1"/>
      <charset val="204"/>
    </font>
    <font>
      <i/>
      <sz val="9"/>
      <color theme="1"/>
      <name val="Times New Roman"/>
      <family val="1"/>
      <charset val="204"/>
    </font>
    <font>
      <sz val="10"/>
      <name val="Times New Roman"/>
      <family val="1"/>
      <charset val="204"/>
    </font>
    <font>
      <i/>
      <sz val="10"/>
      <name val="Times New Roman"/>
      <family val="1"/>
      <charset val="204"/>
    </font>
    <font>
      <b/>
      <sz val="10"/>
      <color theme="1"/>
      <name val="Times New Roman"/>
      <family val="1"/>
      <charset val="204"/>
    </font>
    <font>
      <b/>
      <sz val="10"/>
      <color theme="1"/>
      <name val="Calibri"/>
      <family val="2"/>
      <charset val="204"/>
      <scheme val="minor"/>
    </font>
    <font>
      <i/>
      <sz val="10"/>
      <color theme="1"/>
      <name val="Times New Roman"/>
      <family val="1"/>
      <charset val="204"/>
    </font>
    <font>
      <i/>
      <sz val="10"/>
      <color theme="1"/>
      <name val="Calibri"/>
      <family val="2"/>
      <charset val="204"/>
      <scheme val="minor"/>
    </font>
    <font>
      <b/>
      <sz val="10"/>
      <name val="Times New Roman"/>
      <family val="1"/>
      <charset val="204"/>
    </font>
    <font>
      <sz val="10"/>
      <name val="Calibri"/>
      <family val="2"/>
      <charset val="204"/>
      <scheme val="minor"/>
    </font>
    <font>
      <sz val="9"/>
      <name val="Times New Roman"/>
      <family val="1"/>
      <charset val="204"/>
    </font>
    <font>
      <i/>
      <sz val="9"/>
      <name val="Times New Roman"/>
      <family val="1"/>
      <charset val="204"/>
    </font>
    <font>
      <b/>
      <sz val="9"/>
      <name val="Times New Roman"/>
      <family val="1"/>
      <charset val="204"/>
    </font>
    <font>
      <u/>
      <sz val="11"/>
      <color theme="10"/>
      <name val="Times New Roman"/>
      <family val="1"/>
      <charset val="204"/>
    </font>
    <font>
      <u/>
      <sz val="10"/>
      <color theme="10"/>
      <name val="Times New Roman"/>
      <family val="1"/>
      <charset val="204"/>
    </font>
    <font>
      <sz val="11"/>
      <color theme="1"/>
      <name val="Times New Roman"/>
      <family val="1"/>
      <charset val="204"/>
    </font>
    <font>
      <u/>
      <sz val="10"/>
      <color theme="10"/>
      <name val="Calibri"/>
      <family val="2"/>
      <charset val="204"/>
      <scheme val="minor"/>
    </font>
    <font>
      <sz val="11"/>
      <name val="Calibri"/>
      <family val="2"/>
      <charset val="204"/>
      <scheme val="minor"/>
    </font>
    <font>
      <u/>
      <sz val="11"/>
      <name val="Calibri"/>
      <family val="2"/>
      <charset val="204"/>
      <scheme val="minor"/>
    </font>
    <font>
      <u/>
      <sz val="10"/>
      <name val="Times New Roman"/>
      <family val="1"/>
      <charset val="204"/>
    </font>
    <font>
      <b/>
      <sz val="10"/>
      <color rgb="FF000000"/>
      <name val="Times New Roman"/>
      <family val="1"/>
      <charset val="204"/>
    </font>
    <font>
      <b/>
      <i/>
      <sz val="10"/>
      <name val="Times New Roman"/>
      <family val="1"/>
      <charset val="204"/>
    </font>
    <font>
      <sz val="10"/>
      <color rgb="FF000000"/>
      <name val="Times New Roman"/>
      <family val="1"/>
      <charset val="204"/>
    </font>
    <font>
      <sz val="12"/>
      <color theme="1"/>
      <name val="Times New Roman"/>
      <family val="1"/>
      <charset val="204"/>
    </font>
  </fonts>
  <fills count="6">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7CAAC"/>
        <bgColor indexed="64"/>
      </patternFill>
    </fill>
    <fill>
      <patternFill patternType="solid">
        <fgColor rgb="FFFBE4D5"/>
        <bgColor indexed="64"/>
      </patternFill>
    </fill>
  </fills>
  <borders count="1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right/>
      <top/>
      <bottom style="thin">
        <color theme="0" tint="-0.34998626667073579"/>
      </bottom>
      <diagonal/>
    </border>
    <border>
      <left/>
      <right style="medium">
        <color rgb="FFA6A6A6"/>
      </right>
      <top style="medium">
        <color rgb="FFA6A6A6"/>
      </top>
      <bottom style="medium">
        <color rgb="FFA6A6A6"/>
      </bottom>
      <diagonal/>
    </border>
  </borders>
  <cellStyleXfs count="3">
    <xf numFmtId="0" fontId="0" fillId="0" borderId="0"/>
    <xf numFmtId="0" fontId="4" fillId="0" borderId="0"/>
    <xf numFmtId="0" fontId="6" fillId="0" borderId="0" applyNumberFormat="0" applyFill="0" applyBorder="0" applyAlignment="0" applyProtection="0"/>
  </cellStyleXfs>
  <cellXfs count="205">
    <xf numFmtId="0" fontId="0" fillId="0" borderId="0" xfId="0"/>
    <xf numFmtId="0" fontId="1" fillId="0" borderId="0" xfId="0" applyFont="1"/>
    <xf numFmtId="0" fontId="7" fillId="0" borderId="0" xfId="0" applyFont="1" applyAlignment="1">
      <alignment horizontal="left" vertical="center"/>
    </xf>
    <xf numFmtId="0" fontId="9" fillId="0" borderId="2" xfId="0" applyFont="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indent="1"/>
    </xf>
    <xf numFmtId="49" fontId="0" fillId="0" borderId="0" xfId="0" applyNumberFormat="1" applyAlignment="1"/>
    <xf numFmtId="49" fontId="9" fillId="0" borderId="2" xfId="0" applyNumberFormat="1" applyFont="1" applyBorder="1" applyAlignment="1">
      <alignment horizontal="center" vertical="center"/>
    </xf>
    <xf numFmtId="0" fontId="3" fillId="4" borderId="3" xfId="0" applyFont="1" applyFill="1" applyBorder="1" applyAlignment="1">
      <alignment vertical="center" wrapText="1"/>
    </xf>
    <xf numFmtId="0" fontId="10" fillId="4" borderId="4" xfId="0" applyFont="1" applyFill="1" applyBorder="1" applyAlignment="1">
      <alignment vertical="center" wrapText="1"/>
    </xf>
    <xf numFmtId="0" fontId="7" fillId="5" borderId="3" xfId="0" applyFont="1" applyFill="1" applyBorder="1" applyAlignment="1">
      <alignment vertical="center" wrapText="1"/>
    </xf>
    <xf numFmtId="0" fontId="10" fillId="5" borderId="4" xfId="0" applyFont="1" applyFill="1" applyBorder="1" applyAlignment="1">
      <alignment vertical="center" wrapText="1"/>
    </xf>
    <xf numFmtId="0" fontId="1" fillId="0" borderId="0" xfId="0" applyFont="1" applyAlignment="1">
      <alignment horizontal="right"/>
    </xf>
    <xf numFmtId="0" fontId="11" fillId="3" borderId="1" xfId="0" applyFont="1" applyFill="1" applyBorder="1" applyAlignment="1">
      <alignment horizontal="center" vertical="center" wrapText="1"/>
    </xf>
    <xf numFmtId="0" fontId="11" fillId="3" borderId="6" xfId="0" applyFont="1" applyFill="1" applyBorder="1" applyAlignment="1">
      <alignment vertical="center" wrapText="1"/>
    </xf>
    <xf numFmtId="0" fontId="11" fillId="3" borderId="7" xfId="0" applyFont="1" applyFill="1" applyBorder="1" applyAlignment="1">
      <alignment vertical="center" wrapText="1"/>
    </xf>
    <xf numFmtId="165" fontId="2" fillId="0" borderId="1" xfId="0" applyNumberFormat="1" applyFont="1" applyBorder="1" applyAlignment="1">
      <alignment horizontal="center" vertical="center"/>
    </xf>
    <xf numFmtId="0" fontId="12" fillId="0" borderId="1" xfId="0" applyFont="1" applyBorder="1" applyAlignment="1">
      <alignment horizontal="center" vertical="center" wrapText="1"/>
    </xf>
    <xf numFmtId="0" fontId="13" fillId="0" borderId="0" xfId="0" applyFont="1" applyAlignment="1">
      <alignment vertical="center" wrapText="1"/>
    </xf>
    <xf numFmtId="0" fontId="13" fillId="0" borderId="0" xfId="0" applyFont="1" applyAlignment="1">
      <alignment horizontal="left" vertical="center"/>
    </xf>
    <xf numFmtId="0" fontId="13" fillId="0" borderId="0" xfId="0" applyFont="1" applyAlignment="1">
      <alignment horizontal="center" vertical="center" wrapText="1"/>
    </xf>
    <xf numFmtId="0" fontId="8" fillId="0" borderId="0" xfId="0" applyFont="1"/>
    <xf numFmtId="0" fontId="15" fillId="0" borderId="1" xfId="0" applyFont="1" applyBorder="1" applyAlignment="1">
      <alignment horizontal="center" vertical="center" wrapText="1"/>
    </xf>
    <xf numFmtId="0" fontId="12" fillId="0" borderId="1" xfId="0" applyFont="1" applyBorder="1" applyAlignment="1">
      <alignment horizontal="center" vertical="center"/>
    </xf>
    <xf numFmtId="0" fontId="15" fillId="0" borderId="1" xfId="0" applyFont="1" applyBorder="1" applyAlignment="1">
      <alignment horizontal="center" vertical="center"/>
    </xf>
    <xf numFmtId="0" fontId="15" fillId="0" borderId="0" xfId="0" applyFont="1" applyAlignment="1">
      <alignment horizontal="center"/>
    </xf>
    <xf numFmtId="0" fontId="16" fillId="0" borderId="0" xfId="0" applyFont="1" applyAlignment="1">
      <alignment horizontal="center"/>
    </xf>
    <xf numFmtId="1" fontId="17" fillId="2" borderId="1" xfId="0" applyNumberFormat="1" applyFont="1" applyFill="1" applyBorder="1" applyAlignment="1">
      <alignment horizontal="right" vertical="center"/>
    </xf>
    <xf numFmtId="1" fontId="11" fillId="0" borderId="1" xfId="0" applyNumberFormat="1" applyFont="1" applyBorder="1" applyAlignment="1">
      <alignment horizontal="right" vertical="center"/>
    </xf>
    <xf numFmtId="2" fontId="1" fillId="0" borderId="1" xfId="0" applyNumberFormat="1" applyFont="1" applyBorder="1" applyAlignment="1">
      <alignment horizontal="center" vertical="center"/>
    </xf>
    <xf numFmtId="1" fontId="1" fillId="0" borderId="1" xfId="0" applyNumberFormat="1" applyFont="1" applyBorder="1" applyAlignment="1">
      <alignment horizontal="center" vertical="center"/>
    </xf>
    <xf numFmtId="1" fontId="11" fillId="0" borderId="1" xfId="0" applyNumberFormat="1" applyFont="1" applyFill="1" applyBorder="1" applyAlignment="1">
      <alignment horizontal="right" vertical="center"/>
    </xf>
    <xf numFmtId="2" fontId="13" fillId="2" borderId="1"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0" fontId="11" fillId="0" borderId="1" xfId="0" applyFont="1" applyFill="1" applyBorder="1" applyAlignment="1">
      <alignment horizontal="right" vertical="center"/>
    </xf>
    <xf numFmtId="1" fontId="1" fillId="0" borderId="1" xfId="0" applyNumberFormat="1" applyFont="1" applyBorder="1" applyAlignment="1">
      <alignment horizontal="left" vertical="center"/>
    </xf>
    <xf numFmtId="0" fontId="14" fillId="0" borderId="0" xfId="0" applyFont="1"/>
    <xf numFmtId="0" fontId="14" fillId="0" borderId="0" xfId="0" applyFont="1" applyAlignment="1">
      <alignment horizontal="right"/>
    </xf>
    <xf numFmtId="4" fontId="14" fillId="0" borderId="0" xfId="0" applyNumberFormat="1" applyFont="1" applyAlignment="1">
      <alignment horizontal="right"/>
    </xf>
    <xf numFmtId="4" fontId="14" fillId="0" borderId="0" xfId="0" applyNumberFormat="1" applyFont="1"/>
    <xf numFmtId="0" fontId="1" fillId="0" borderId="0" xfId="0" applyFont="1" applyFill="1"/>
    <xf numFmtId="0" fontId="8" fillId="0" borderId="0" xfId="0" applyFont="1" applyFill="1"/>
    <xf numFmtId="0" fontId="17" fillId="2" borderId="1" xfId="0" applyFont="1" applyFill="1" applyBorder="1" applyAlignment="1">
      <alignment vertical="center"/>
    </xf>
    <xf numFmtId="0" fontId="11" fillId="3" borderId="12" xfId="0" applyFont="1" applyFill="1" applyBorder="1" applyAlignment="1">
      <alignment vertical="center" wrapText="1"/>
    </xf>
    <xf numFmtId="164" fontId="17" fillId="2" borderId="1" xfId="0" applyNumberFormat="1" applyFont="1" applyFill="1" applyBorder="1" applyAlignment="1">
      <alignment horizontal="center" vertical="center"/>
    </xf>
    <xf numFmtId="0" fontId="1" fillId="2" borderId="0" xfId="0" applyFont="1" applyFill="1"/>
    <xf numFmtId="0" fontId="8" fillId="2" borderId="0" xfId="0" applyFont="1" applyFill="1"/>
    <xf numFmtId="1" fontId="11" fillId="0" borderId="1" xfId="0" applyNumberFormat="1" applyFont="1" applyBorder="1" applyAlignment="1">
      <alignment horizontal="center" vertical="center"/>
    </xf>
    <xf numFmtId="2" fontId="11" fillId="0" borderId="1" xfId="0" applyNumberFormat="1" applyFont="1" applyBorder="1" applyAlignment="1">
      <alignment vertical="center"/>
    </xf>
    <xf numFmtId="2" fontId="17" fillId="2"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0" fontId="11" fillId="0" borderId="1" xfId="0" applyFont="1" applyFill="1" applyBorder="1" applyAlignment="1">
      <alignment vertical="center"/>
    </xf>
    <xf numFmtId="0" fontId="11" fillId="0" borderId="0" xfId="0" applyFont="1"/>
    <xf numFmtId="0" fontId="18" fillId="0" borderId="0" xfId="0" applyFont="1"/>
    <xf numFmtId="0" fontId="14" fillId="0" borderId="0" xfId="0" applyFont="1" applyBorder="1" applyAlignment="1">
      <alignment vertical="center"/>
    </xf>
    <xf numFmtId="0" fontId="13" fillId="0" borderId="0" xfId="0" applyFont="1" applyBorder="1" applyAlignment="1">
      <alignment horizontal="left" vertical="center" wrapText="1"/>
    </xf>
    <xf numFmtId="0" fontId="13" fillId="0" borderId="0" xfId="0" applyFont="1" applyAlignment="1">
      <alignment horizontal="right" vertical="center"/>
    </xf>
    <xf numFmtId="0" fontId="12" fillId="0" borderId="1" xfId="0" applyFont="1" applyFill="1" applyBorder="1" applyAlignment="1">
      <alignment horizontal="center" vertical="center"/>
    </xf>
    <xf numFmtId="1" fontId="11" fillId="2" borderId="1" xfId="0" applyNumberFormat="1" applyFont="1" applyFill="1" applyBorder="1" applyAlignment="1">
      <alignment horizontal="center" vertical="center"/>
    </xf>
    <xf numFmtId="2" fontId="17" fillId="2" borderId="1" xfId="0" applyNumberFormat="1" applyFont="1" applyFill="1" applyBorder="1" applyAlignment="1">
      <alignment vertical="center"/>
    </xf>
    <xf numFmtId="0" fontId="11" fillId="0" borderId="1" xfId="0" applyFont="1" applyFill="1" applyBorder="1" applyAlignment="1">
      <alignment horizontal="center" vertical="center"/>
    </xf>
    <xf numFmtId="165" fontId="11" fillId="0" borderId="1" xfId="0" applyNumberFormat="1" applyFont="1" applyBorder="1" applyAlignment="1">
      <alignment horizontal="center" vertical="center"/>
    </xf>
    <xf numFmtId="2" fontId="11" fillId="0" borderId="1" xfId="0" applyNumberFormat="1" applyFont="1" applyFill="1" applyBorder="1" applyAlignment="1">
      <alignment vertical="center"/>
    </xf>
    <xf numFmtId="0" fontId="15" fillId="0" borderId="0" xfId="0" applyFont="1" applyAlignment="1">
      <alignment horizontal="left" vertical="center"/>
    </xf>
    <xf numFmtId="0" fontId="11" fillId="2" borderId="1" xfId="0" applyFont="1" applyFill="1" applyBorder="1" applyAlignment="1"/>
    <xf numFmtId="0" fontId="1" fillId="0" borderId="0" xfId="0" applyFont="1" applyAlignment="1"/>
    <xf numFmtId="0" fontId="8" fillId="0" borderId="0" xfId="0" applyFont="1" applyAlignment="1"/>
    <xf numFmtId="0" fontId="10" fillId="0" borderId="0" xfId="0" applyFont="1" applyAlignment="1">
      <alignment horizontal="left" vertical="center"/>
    </xf>
    <xf numFmtId="0" fontId="21" fillId="2" borderId="1" xfId="0" applyFont="1" applyFill="1" applyBorder="1" applyAlignment="1">
      <alignment vertical="center"/>
    </xf>
    <xf numFmtId="0" fontId="1" fillId="2" borderId="0" xfId="0" applyFont="1" applyFill="1" applyAlignment="1"/>
    <xf numFmtId="0" fontId="8" fillId="2" borderId="0" xfId="0" applyFont="1" applyFill="1" applyAlignment="1"/>
    <xf numFmtId="0" fontId="11" fillId="3" borderId="1" xfId="0" applyFont="1" applyFill="1" applyBorder="1" applyAlignment="1">
      <alignment horizontal="center" vertical="center"/>
    </xf>
    <xf numFmtId="0" fontId="12" fillId="3" borderId="1" xfId="0" applyFont="1" applyFill="1" applyBorder="1" applyAlignment="1">
      <alignment horizontal="center" vertical="center"/>
    </xf>
    <xf numFmtId="0" fontId="11" fillId="3" borderId="1" xfId="0" applyFont="1" applyFill="1" applyBorder="1" applyAlignment="1">
      <alignment vertical="center"/>
    </xf>
    <xf numFmtId="0" fontId="11" fillId="3" borderId="8" xfId="0" applyFont="1" applyFill="1" applyBorder="1" applyAlignment="1">
      <alignment vertical="center"/>
    </xf>
    <xf numFmtId="4" fontId="8" fillId="0" borderId="0" xfId="0" applyNumberFormat="1" applyFont="1" applyAlignment="1"/>
    <xf numFmtId="0" fontId="20" fillId="3" borderId="1" xfId="0" applyFont="1" applyFill="1" applyBorder="1" applyAlignment="1">
      <alignment horizontal="center" vertical="center"/>
    </xf>
    <xf numFmtId="0" fontId="19" fillId="3" borderId="1" xfId="0" applyFont="1" applyFill="1" applyBorder="1" applyAlignment="1">
      <alignment vertical="center"/>
    </xf>
    <xf numFmtId="0" fontId="19" fillId="3" borderId="8" xfId="0" applyFont="1" applyFill="1" applyBorder="1" applyAlignment="1">
      <alignment vertical="center"/>
    </xf>
    <xf numFmtId="0" fontId="11" fillId="3" borderId="7" xfId="0" applyFont="1" applyFill="1" applyBorder="1" applyAlignment="1">
      <alignment vertical="center"/>
    </xf>
    <xf numFmtId="2" fontId="6" fillId="0" borderId="1" xfId="2" applyNumberFormat="1" applyBorder="1" applyAlignment="1">
      <alignment horizontal="left" vertical="center"/>
    </xf>
    <xf numFmtId="2" fontId="6" fillId="0" borderId="1" xfId="2" applyNumberFormat="1" applyBorder="1" applyAlignment="1">
      <alignment vertical="center"/>
    </xf>
    <xf numFmtId="1" fontId="1" fillId="2" borderId="1" xfId="0" applyNumberFormat="1" applyFont="1" applyFill="1" applyBorder="1" applyAlignment="1">
      <alignment horizontal="left" vertical="center"/>
    </xf>
    <xf numFmtId="165" fontId="1" fillId="0" borderId="1" xfId="0" applyNumberFormat="1" applyFont="1" applyBorder="1" applyAlignment="1">
      <alignment horizontal="center" vertical="center"/>
    </xf>
    <xf numFmtId="165" fontId="1" fillId="2" borderId="1" xfId="0" applyNumberFormat="1" applyFont="1" applyFill="1" applyBorder="1" applyAlignment="1">
      <alignment horizontal="center" vertical="center"/>
    </xf>
    <xf numFmtId="1" fontId="22" fillId="0" borderId="1" xfId="2" applyNumberFormat="1" applyFont="1" applyBorder="1" applyAlignment="1">
      <alignment horizontal="left" vertical="center"/>
    </xf>
    <xf numFmtId="1" fontId="23" fillId="0" borderId="1" xfId="2" applyNumberFormat="1" applyFont="1" applyBorder="1" applyAlignment="1">
      <alignment horizontal="left" vertical="center"/>
    </xf>
    <xf numFmtId="2" fontId="23" fillId="0" borderId="1" xfId="2" applyNumberFormat="1" applyFont="1" applyBorder="1" applyAlignment="1">
      <alignment horizontal="left" vertical="center"/>
    </xf>
    <xf numFmtId="2" fontId="22" fillId="0" borderId="1" xfId="2" applyNumberFormat="1" applyFont="1" applyBorder="1" applyAlignment="1">
      <alignment vertical="center"/>
    </xf>
    <xf numFmtId="4" fontId="13" fillId="0" borderId="0" xfId="0" applyNumberFormat="1" applyFont="1"/>
    <xf numFmtId="0" fontId="13" fillId="0" borderId="0" xfId="0" applyFont="1"/>
    <xf numFmtId="0" fontId="14" fillId="0" borderId="0" xfId="0" applyFont="1" applyBorder="1" applyAlignment="1">
      <alignment horizontal="left" vertical="center"/>
    </xf>
    <xf numFmtId="0" fontId="12" fillId="0" borderId="1" xfId="0" applyFont="1" applyFill="1" applyBorder="1" applyAlignment="1">
      <alignment horizontal="left" vertical="center"/>
    </xf>
    <xf numFmtId="0" fontId="11" fillId="2" borderId="1" xfId="0" applyFont="1" applyFill="1" applyBorder="1" applyAlignment="1">
      <alignment horizontal="left"/>
    </xf>
    <xf numFmtId="0" fontId="11" fillId="2" borderId="1" xfId="0" applyFont="1" applyFill="1" applyBorder="1" applyAlignment="1">
      <alignment horizontal="left" vertical="center"/>
    </xf>
    <xf numFmtId="0" fontId="17" fillId="2" borderId="1" xfId="0" applyFont="1" applyFill="1" applyBorder="1" applyAlignment="1">
      <alignment horizontal="left" vertical="center" wrapText="1"/>
    </xf>
    <xf numFmtId="0" fontId="8" fillId="0" borderId="0" xfId="0" applyFont="1" applyAlignment="1">
      <alignment horizontal="left"/>
    </xf>
    <xf numFmtId="0" fontId="13" fillId="0" borderId="0" xfId="0" applyFont="1" applyAlignment="1">
      <alignment horizontal="left" vertical="center"/>
    </xf>
    <xf numFmtId="164" fontId="17" fillId="2" borderId="1" xfId="0" applyNumberFormat="1" applyFont="1" applyFill="1" applyBorder="1" applyAlignment="1">
      <alignment horizontal="center" vertical="center"/>
    </xf>
    <xf numFmtId="2" fontId="11" fillId="0" borderId="1" xfId="0" applyNumberFormat="1" applyFont="1" applyBorder="1" applyAlignment="1">
      <alignment horizontal="center" vertical="center" wrapText="1"/>
    </xf>
    <xf numFmtId="1" fontId="11" fillId="0" borderId="1" xfId="0" applyNumberFormat="1" applyFont="1" applyBorder="1" applyAlignment="1">
      <alignment horizontal="center" vertical="center"/>
    </xf>
    <xf numFmtId="2" fontId="11" fillId="0" borderId="1" xfId="0" applyNumberFormat="1" applyFont="1" applyBorder="1" applyAlignment="1">
      <alignment horizontal="left" vertical="center"/>
    </xf>
    <xf numFmtId="2" fontId="11" fillId="0" borderId="1" xfId="0" applyNumberFormat="1" applyFont="1" applyFill="1" applyBorder="1" applyAlignment="1">
      <alignment horizontal="left" vertical="center"/>
    </xf>
    <xf numFmtId="2" fontId="17" fillId="2" borderId="1" xfId="0" applyNumberFormat="1" applyFont="1" applyFill="1" applyBorder="1" applyAlignment="1">
      <alignment horizontal="center" vertical="center"/>
    </xf>
    <xf numFmtId="2" fontId="17" fillId="2" borderId="1" xfId="0" applyNumberFormat="1" applyFont="1" applyFill="1" applyBorder="1" applyAlignment="1">
      <alignment horizontal="left" vertical="center"/>
    </xf>
    <xf numFmtId="0" fontId="11" fillId="0" borderId="1" xfId="0" applyFont="1" applyBorder="1" applyAlignment="1">
      <alignment horizontal="left" vertical="center"/>
    </xf>
    <xf numFmtId="165" fontId="11" fillId="0" borderId="1" xfId="0" applyNumberFormat="1" applyFont="1" applyBorder="1" applyAlignment="1">
      <alignment horizontal="left" vertical="center"/>
    </xf>
    <xf numFmtId="2" fontId="6" fillId="0" borderId="1" xfId="2" applyNumberFormat="1" applyBorder="1" applyAlignment="1">
      <alignment horizontal="left" vertical="center"/>
    </xf>
    <xf numFmtId="2" fontId="6" fillId="0" borderId="1" xfId="2" applyNumberFormat="1" applyBorder="1" applyAlignment="1">
      <alignment vertical="center"/>
    </xf>
    <xf numFmtId="164" fontId="17" fillId="2" borderId="1" xfId="0" applyNumberFormat="1" applyFont="1" applyFill="1" applyBorder="1" applyAlignment="1">
      <alignment horizontal="left" vertical="center"/>
    </xf>
    <xf numFmtId="165" fontId="11" fillId="0" borderId="1" xfId="0" applyNumberFormat="1" applyFont="1" applyBorder="1" applyAlignment="1">
      <alignment horizontal="center" vertical="center" wrapText="1"/>
    </xf>
    <xf numFmtId="165" fontId="11" fillId="2" borderId="1" xfId="0" applyNumberFormat="1" applyFont="1" applyFill="1" applyBorder="1" applyAlignment="1">
      <alignment horizontal="center" vertical="center" wrapText="1"/>
    </xf>
    <xf numFmtId="2" fontId="11" fillId="0" borderId="1" xfId="0" applyNumberFormat="1" applyFont="1" applyBorder="1" applyAlignment="1">
      <alignment horizontal="left" vertical="center"/>
    </xf>
    <xf numFmtId="2" fontId="11" fillId="0" borderId="1" xfId="0" applyNumberFormat="1" applyFont="1" applyBorder="1" applyAlignment="1">
      <alignment vertical="center"/>
    </xf>
    <xf numFmtId="165" fontId="11" fillId="0" borderId="1" xfId="0" applyNumberFormat="1" applyFont="1" applyBorder="1" applyAlignment="1">
      <alignment vertical="center"/>
    </xf>
    <xf numFmtId="2" fontId="17" fillId="2" borderId="1" xfId="0" applyNumberFormat="1" applyFont="1" applyFill="1" applyBorder="1" applyAlignment="1">
      <alignment horizontal="center" vertical="center"/>
    </xf>
    <xf numFmtId="0" fontId="11" fillId="0" borderId="1" xfId="0" applyFont="1" applyFill="1" applyBorder="1" applyAlignment="1">
      <alignment horizontal="left" vertical="center"/>
    </xf>
    <xf numFmtId="2" fontId="17" fillId="2" borderId="1" xfId="0" applyNumberFormat="1" applyFont="1" applyFill="1" applyBorder="1" applyAlignment="1">
      <alignment vertical="center"/>
    </xf>
    <xf numFmtId="2" fontId="11" fillId="0" borderId="1" xfId="0" applyNumberFormat="1" applyFont="1" applyFill="1" applyBorder="1" applyAlignment="1">
      <alignment vertical="center"/>
    </xf>
    <xf numFmtId="2" fontId="6" fillId="0" borderId="1" xfId="2" applyNumberFormat="1" applyBorder="1" applyAlignment="1">
      <alignment horizontal="left" vertical="center"/>
    </xf>
    <xf numFmtId="2" fontId="6" fillId="0" borderId="1" xfId="2" applyNumberFormat="1" applyFill="1" applyBorder="1" applyAlignment="1">
      <alignment vertical="center"/>
    </xf>
    <xf numFmtId="2" fontId="6" fillId="0" borderId="1" xfId="2" applyNumberFormat="1" applyBorder="1" applyAlignment="1">
      <alignment vertical="center"/>
    </xf>
    <xf numFmtId="0" fontId="6" fillId="0" borderId="0" xfId="2"/>
    <xf numFmtId="0" fontId="24" fillId="0" borderId="0" xfId="0" applyFont="1"/>
    <xf numFmtId="1" fontId="1" fillId="0" borderId="1" xfId="0" applyNumberFormat="1" applyFont="1" applyBorder="1" applyAlignment="1">
      <alignment vertical="center"/>
    </xf>
    <xf numFmtId="2" fontId="25" fillId="0" borderId="1" xfId="2" applyNumberFormat="1" applyFont="1" applyBorder="1" applyAlignment="1">
      <alignment horizontal="left" vertical="center"/>
    </xf>
    <xf numFmtId="1" fontId="25" fillId="0" borderId="1" xfId="2" applyNumberFormat="1" applyFont="1" applyBorder="1" applyAlignment="1">
      <alignment horizontal="left" vertical="center"/>
    </xf>
    <xf numFmtId="0" fontId="23" fillId="0" borderId="1" xfId="2" applyFont="1" applyFill="1" applyBorder="1" applyAlignment="1">
      <alignment horizontal="left" vertical="center"/>
    </xf>
    <xf numFmtId="2" fontId="23" fillId="0" borderId="1" xfId="2" applyNumberFormat="1" applyFont="1" applyBorder="1" applyAlignment="1">
      <alignment vertical="center"/>
    </xf>
    <xf numFmtId="0" fontId="23" fillId="0" borderId="0" xfId="2" applyFont="1"/>
    <xf numFmtId="2" fontId="23" fillId="0" borderId="1" xfId="2" applyNumberFormat="1" applyFont="1" applyFill="1" applyBorder="1" applyAlignment="1">
      <alignment vertical="center"/>
    </xf>
    <xf numFmtId="0" fontId="11" fillId="3" borderId="5" xfId="0" applyFont="1" applyFill="1" applyBorder="1" applyAlignment="1">
      <alignment horizontal="right" vertical="center" wrapText="1"/>
    </xf>
    <xf numFmtId="0" fontId="17" fillId="0" borderId="0" xfId="0" applyFont="1" applyAlignment="1">
      <alignment horizontal="left" vertical="center"/>
    </xf>
    <xf numFmtId="0" fontId="17" fillId="0" borderId="0" xfId="0" applyFont="1" applyAlignment="1">
      <alignment vertical="center"/>
    </xf>
    <xf numFmtId="0" fontId="11" fillId="3" borderId="1" xfId="0" applyFont="1" applyFill="1" applyBorder="1" applyAlignment="1">
      <alignment horizontal="center" vertical="center" wrapText="1"/>
    </xf>
    <xf numFmtId="0" fontId="12" fillId="0" borderId="1" xfId="0" applyFont="1" applyBorder="1" applyAlignment="1">
      <alignment horizontal="center" vertical="center" wrapText="1"/>
    </xf>
    <xf numFmtId="0" fontId="11" fillId="3" borderId="1" xfId="0" applyFont="1" applyFill="1" applyBorder="1" applyAlignment="1">
      <alignment horizontal="center" vertical="center" wrapText="1"/>
    </xf>
    <xf numFmtId="2" fontId="25" fillId="0" borderId="1" xfId="2" applyNumberFormat="1" applyFont="1" applyBorder="1" applyAlignment="1">
      <alignment vertical="center"/>
    </xf>
    <xf numFmtId="2" fontId="25" fillId="0" borderId="1" xfId="2" applyNumberFormat="1" applyFont="1" applyFill="1" applyBorder="1" applyAlignment="1">
      <alignment vertical="center"/>
    </xf>
    <xf numFmtId="2" fontId="28" fillId="0" borderId="1" xfId="2" applyNumberFormat="1" applyFont="1" applyBorder="1" applyAlignment="1">
      <alignment horizontal="left" vertical="center"/>
    </xf>
    <xf numFmtId="2" fontId="27" fillId="0" borderId="1" xfId="2" applyNumberFormat="1" applyFont="1" applyBorder="1" applyAlignment="1">
      <alignment vertical="center"/>
    </xf>
    <xf numFmtId="1" fontId="6" fillId="0" borderId="1" xfId="2" applyNumberFormat="1" applyBorder="1" applyAlignment="1">
      <alignment horizontal="left" vertical="center"/>
    </xf>
    <xf numFmtId="0" fontId="29" fillId="0" borderId="0" xfId="0" applyFont="1" applyAlignment="1">
      <alignment horizontal="center" vertical="center"/>
    </xf>
    <xf numFmtId="0" fontId="8" fillId="0" borderId="0" xfId="0" applyFont="1" applyAlignment="1">
      <alignment horizontal="center"/>
    </xf>
    <xf numFmtId="0" fontId="17"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30" fillId="3" borderId="1" xfId="0" applyFont="1" applyFill="1" applyBorder="1" applyAlignment="1">
      <alignment horizontal="center" vertical="center" wrapText="1"/>
    </xf>
    <xf numFmtId="0" fontId="17" fillId="2" borderId="1" xfId="0" applyFont="1" applyFill="1" applyBorder="1" applyAlignment="1">
      <alignment vertical="center" wrapText="1"/>
    </xf>
    <xf numFmtId="164" fontId="13" fillId="2" borderId="1" xfId="0" applyNumberFormat="1" applyFont="1" applyFill="1" applyBorder="1" applyAlignment="1">
      <alignment horizontal="center" vertical="center"/>
    </xf>
    <xf numFmtId="1" fontId="17" fillId="3" borderId="1" xfId="0" applyNumberFormat="1" applyFont="1" applyFill="1" applyBorder="1" applyAlignment="1">
      <alignment horizontal="center" vertical="center" wrapText="1"/>
    </xf>
    <xf numFmtId="1" fontId="31" fillId="0" borderId="1" xfId="1" applyNumberFormat="1" applyFont="1" applyFill="1" applyBorder="1" applyAlignment="1">
      <alignment horizontal="center" vertical="center"/>
    </xf>
    <xf numFmtId="0" fontId="17" fillId="2" borderId="1" xfId="0" applyFont="1" applyFill="1" applyBorder="1" applyAlignment="1">
      <alignment horizontal="center" vertical="center" wrapText="1"/>
    </xf>
    <xf numFmtId="1" fontId="17" fillId="2" borderId="1" xfId="0" applyNumberFormat="1" applyFont="1" applyFill="1" applyBorder="1" applyAlignment="1">
      <alignment horizontal="center" vertical="center" wrapText="1"/>
    </xf>
    <xf numFmtId="1" fontId="31" fillId="2" borderId="1" xfId="1" applyNumberFormat="1" applyFont="1" applyFill="1" applyBorder="1" applyAlignment="1">
      <alignment horizontal="center" vertical="center"/>
    </xf>
    <xf numFmtId="0" fontId="32" fillId="0" borderId="0" xfId="0" applyFont="1"/>
    <xf numFmtId="165" fontId="6" fillId="0" borderId="1" xfId="2" applyNumberFormat="1" applyBorder="1" applyAlignment="1">
      <alignment horizontal="left" vertical="center"/>
    </xf>
    <xf numFmtId="0" fontId="6" fillId="0" borderId="14" xfId="2" applyFill="1" applyBorder="1" applyAlignment="1">
      <alignment vertical="center"/>
    </xf>
    <xf numFmtId="49" fontId="17" fillId="3" borderId="1" xfId="0" applyNumberFormat="1" applyFont="1" applyFill="1" applyBorder="1" applyAlignment="1">
      <alignment horizontal="center" vertical="center" wrapText="1"/>
    </xf>
    <xf numFmtId="165" fontId="17" fillId="3" borderId="1" xfId="0" applyNumberFormat="1" applyFont="1" applyFill="1" applyBorder="1" applyAlignment="1">
      <alignment horizontal="center" vertical="center" wrapText="1"/>
    </xf>
    <xf numFmtId="165" fontId="31" fillId="0" borderId="1" xfId="1" applyNumberFormat="1" applyFont="1" applyFill="1" applyBorder="1" applyAlignment="1">
      <alignment horizontal="center" vertical="center"/>
    </xf>
    <xf numFmtId="0" fontId="29" fillId="0" borderId="0" xfId="0" applyFont="1" applyAlignment="1">
      <alignment horizontal="center" vertical="center"/>
    </xf>
    <xf numFmtId="0" fontId="1" fillId="0" borderId="0" xfId="0" applyFont="1" applyAlignment="1">
      <alignment horizontal="center"/>
    </xf>
    <xf numFmtId="0" fontId="8" fillId="0" borderId="0" xfId="0" applyFont="1" applyAlignment="1">
      <alignment horizontal="center"/>
    </xf>
    <xf numFmtId="49" fontId="9" fillId="5" borderId="2" xfId="0" applyNumberFormat="1" applyFont="1" applyFill="1" applyBorder="1" applyAlignment="1">
      <alignment horizontal="center" vertical="center"/>
    </xf>
    <xf numFmtId="0" fontId="9" fillId="5" borderId="2" xfId="0" applyFont="1" applyFill="1" applyBorder="1" applyAlignment="1">
      <alignment horizontal="center" vertical="center" wrapText="1"/>
    </xf>
    <xf numFmtId="49" fontId="9" fillId="0" borderId="2" xfId="0" applyNumberFormat="1" applyFont="1" applyBorder="1" applyAlignment="1">
      <alignment horizontal="center" vertical="center"/>
    </xf>
    <xf numFmtId="0" fontId="9" fillId="0" borderId="2" xfId="0" applyFont="1" applyBorder="1" applyAlignment="1">
      <alignment horizontal="center" vertical="center" wrapText="1"/>
    </xf>
    <xf numFmtId="49" fontId="5" fillId="4" borderId="2" xfId="0" applyNumberFormat="1" applyFont="1" applyFill="1" applyBorder="1" applyAlignment="1">
      <alignment horizontal="center" vertical="center"/>
    </xf>
    <xf numFmtId="0" fontId="5" fillId="4" borderId="2"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1" fillId="0" borderId="13" xfId="0" applyFont="1" applyBorder="1" applyAlignment="1">
      <alignment horizontal="left" vertical="center" wrapText="1"/>
    </xf>
    <xf numFmtId="0" fontId="11" fillId="3" borderId="5" xfId="0" applyFont="1" applyFill="1" applyBorder="1" applyAlignment="1">
      <alignment horizontal="right" vertical="center" wrapText="1"/>
    </xf>
    <xf numFmtId="0" fontId="11" fillId="3" borderId="6" xfId="0" applyFont="1" applyFill="1" applyBorder="1" applyAlignment="1">
      <alignment horizontal="right" vertical="center" wrapText="1"/>
    </xf>
    <xf numFmtId="0" fontId="11" fillId="3" borderId="7" xfId="0" applyFont="1" applyFill="1" applyBorder="1" applyAlignment="1">
      <alignment horizontal="right" vertical="center" wrapText="1"/>
    </xf>
    <xf numFmtId="0" fontId="11" fillId="3" borderId="9"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2" fillId="0" borderId="5" xfId="0" applyFont="1" applyFill="1" applyBorder="1" applyAlignment="1">
      <alignment horizontal="center" vertical="center" wrapText="1"/>
    </xf>
    <xf numFmtId="0" fontId="12" fillId="0" borderId="6" xfId="0" applyFont="1" applyFill="1" applyBorder="1" applyAlignment="1">
      <alignment horizontal="center" vertical="center" wrapText="1"/>
    </xf>
    <xf numFmtId="0" fontId="12" fillId="0" borderId="7" xfId="0" applyFont="1" applyFill="1" applyBorder="1" applyAlignment="1">
      <alignment horizontal="center" vertical="center" wrapText="1"/>
    </xf>
    <xf numFmtId="0" fontId="12" fillId="0" borderId="5" xfId="0" applyFont="1" applyFill="1" applyBorder="1" applyAlignment="1">
      <alignment horizontal="center" vertical="center"/>
    </xf>
    <xf numFmtId="0" fontId="12" fillId="0" borderId="6" xfId="0" applyFont="1" applyFill="1" applyBorder="1" applyAlignment="1">
      <alignment horizontal="center" vertical="center"/>
    </xf>
    <xf numFmtId="0" fontId="12" fillId="0" borderId="7" xfId="0" applyFont="1" applyFill="1" applyBorder="1" applyAlignment="1">
      <alignment horizontal="center" vertical="center"/>
    </xf>
    <xf numFmtId="0" fontId="11" fillId="3" borderId="5" xfId="0" applyFont="1" applyFill="1" applyBorder="1" applyAlignment="1">
      <alignment horizontal="center" vertical="center" wrapText="1"/>
    </xf>
    <xf numFmtId="0" fontId="11" fillId="3" borderId="6" xfId="0" applyFont="1" applyFill="1" applyBorder="1" applyAlignment="1">
      <alignment horizontal="center" vertical="center" wrapText="1"/>
    </xf>
    <xf numFmtId="0" fontId="11" fillId="3" borderId="7" xfId="0" applyFont="1" applyFill="1" applyBorder="1" applyAlignment="1">
      <alignment horizontal="center" vertical="center" wrapText="1"/>
    </xf>
    <xf numFmtId="0" fontId="11" fillId="3" borderId="5" xfId="0" applyFont="1" applyFill="1" applyBorder="1" applyAlignment="1">
      <alignment horizontal="center" vertical="center"/>
    </xf>
    <xf numFmtId="0" fontId="11" fillId="3" borderId="6" xfId="0" applyFont="1" applyFill="1" applyBorder="1" applyAlignment="1">
      <alignment horizontal="center" vertical="center"/>
    </xf>
    <xf numFmtId="0" fontId="20" fillId="3" borderId="5" xfId="0" applyFont="1" applyFill="1" applyBorder="1" applyAlignment="1">
      <alignment horizontal="center" vertical="center"/>
    </xf>
    <xf numFmtId="0" fontId="20" fillId="3" borderId="6" xfId="0" applyFont="1" applyFill="1" applyBorder="1" applyAlignment="1">
      <alignment horizontal="center" vertical="center"/>
    </xf>
    <xf numFmtId="0" fontId="20" fillId="3" borderId="7" xfId="0" applyFont="1" applyFill="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1" fillId="0" borderId="1" xfId="0" applyFont="1" applyBorder="1" applyAlignment="1">
      <alignment horizontal="center" vertical="center" wrapText="1"/>
    </xf>
    <xf numFmtId="0" fontId="26" fillId="0" borderId="1" xfId="0" applyFont="1" applyBorder="1" applyAlignment="1">
      <alignment horizontal="center" vertical="center" wrapText="1"/>
    </xf>
    <xf numFmtId="0" fontId="12" fillId="0" borderId="1" xfId="0" applyFont="1" applyBorder="1" applyAlignment="1">
      <alignment horizontal="center" vertical="center" wrapText="1"/>
    </xf>
    <xf numFmtId="0" fontId="12" fillId="3" borderId="5" xfId="0" applyFont="1" applyFill="1" applyBorder="1" applyAlignment="1">
      <alignment horizontal="center" vertical="center"/>
    </xf>
    <xf numFmtId="0" fontId="12" fillId="3" borderId="6" xfId="0" applyFont="1" applyFill="1" applyBorder="1" applyAlignment="1">
      <alignment horizontal="center" vertical="center"/>
    </xf>
    <xf numFmtId="0" fontId="12" fillId="3" borderId="7" xfId="0" applyFont="1" applyFill="1" applyBorder="1" applyAlignment="1">
      <alignment horizontal="center" vertical="center"/>
    </xf>
    <xf numFmtId="0" fontId="11" fillId="3" borderId="1" xfId="0" applyFont="1" applyFill="1" applyBorder="1" applyAlignment="1">
      <alignment horizontal="center" vertical="center" wrapText="1"/>
    </xf>
    <xf numFmtId="0" fontId="12" fillId="0" borderId="5" xfId="0" applyFont="1" applyBorder="1" applyAlignment="1">
      <alignment horizontal="center" vertical="center" wrapText="1"/>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49" fontId="17" fillId="2" borderId="1" xfId="0" applyNumberFormat="1" applyFont="1" applyFill="1" applyBorder="1" applyAlignment="1">
      <alignment vertical="center" wrapText="1"/>
    </xf>
    <xf numFmtId="49" fontId="17" fillId="2" borderId="1" xfId="0" applyNumberFormat="1" applyFont="1" applyFill="1" applyBorder="1" applyAlignment="1">
      <alignment horizontal="center" vertical="center" wrapText="1"/>
    </xf>
  </cellXfs>
  <cellStyles count="3">
    <cellStyle name="Гиперссылка" xfId="2" builtinId="8"/>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17" Type="http://schemas.openxmlformats.org/officeDocument/2006/relationships/customXml" Target="../customXml/item4.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d/centre_mezshbudjet/Shared%20Documents/02.%20&#1088;&#1077;&#1081;&#1090;&#1080;&#1085;&#1075;%20&#1089;&#1091;&#1073;&#1098;&#1077;&#1082;&#1090;&#1086;&#1074;%20&#1056;&#1060;/&#1056;&#1072;&#1073;&#1086;&#1090;&#1072;/2015/I%20&#1101;&#1090;&#1072;&#1087;/&#1056;&#1072;&#1073;&#1086;&#1095;&#1080;&#1077;%20&#1090;&#1072;&#1073;&#1083;&#1080;&#1094;&#1099;/&#1056;&#1072;&#1079;&#1076;&#1077;&#1083;%201%202015%20-%20&#1076;&#1083;&#1103;%20&#1088;&#1072;&#1073;&#1086;&#1090;&#109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аздел 1"/>
      <sheetName val="Методика"/>
      <sheetName val="1.1"/>
      <sheetName val="1.2"/>
      <sheetName val="1.3"/>
      <sheetName val="1.4"/>
      <sheetName val="1.5"/>
      <sheetName val="1.6"/>
      <sheetName val="Параметры"/>
    </sheetNames>
    <sheetDataSet>
      <sheetData sheetId="0"/>
      <sheetData sheetId="1"/>
      <sheetData sheetId="2">
        <row r="5">
          <cell r="C5" t="str">
            <v>Да, опубликован в структурированном виде, с указанием полных или кратких наименований всех составляющих</v>
          </cell>
        </row>
        <row r="6">
          <cell r="C6" t="str">
            <v>Да, опубликован, но не в структурированном виде и (или) без указания полных или кратких наименований всех составляющих</v>
          </cell>
        </row>
        <row r="7">
          <cell r="C7" t="str">
            <v xml:space="preserve">Нет, не опубликован </v>
          </cell>
        </row>
        <row r="8">
          <cell r="C8">
            <v>0</v>
          </cell>
        </row>
      </sheetData>
      <sheetData sheetId="3"/>
      <sheetData sheetId="4"/>
      <sheetData sheetId="5"/>
      <sheetData sheetId="6"/>
      <sheetData sheetId="7"/>
      <sheetData sheetId="8"/>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8" Type="http://schemas.openxmlformats.org/officeDocument/2006/relationships/hyperlink" Target="http://www.minfinkubani.ru/budget_citizens/obsuzdenie_bud2014.php" TargetMode="External"/><Relationship Id="rId13" Type="http://schemas.openxmlformats.org/officeDocument/2006/relationships/hyperlink" Target="http://minfinrm.ru/search/?q=%D0%B2%D0%BE%D0%BF%D1%80%D0%BE%D1%81%D1%8B-%D0%BE%D1%82%D0%B2%D0%B5%D1%82%D1%8B&amp;x=0&amp;y=0" TargetMode="External"/><Relationship Id="rId18" Type="http://schemas.openxmlformats.org/officeDocument/2006/relationships/hyperlink" Target="http://admtyumen.ru/ogv_ru/gov/administrative/finance_department/general_information/more.htm?id=10293778@cmsArticle" TargetMode="External"/><Relationship Id="rId26" Type="http://schemas.openxmlformats.org/officeDocument/2006/relationships/hyperlink" Target="http://www.mfur.ru/activities/minfin_dialog/oprosi.php" TargetMode="External"/><Relationship Id="rId3" Type="http://schemas.openxmlformats.org/officeDocument/2006/relationships/hyperlink" Target="http://dtf.avo.ru/" TargetMode="External"/><Relationship Id="rId21" Type="http://schemas.openxmlformats.org/officeDocument/2006/relationships/hyperlink" Target="http://www.ofukem.ru/" TargetMode="External"/><Relationship Id="rId7" Type="http://schemas.openxmlformats.org/officeDocument/2006/relationships/hyperlink" Target="http://minfin.ryazangov.ru/vote/arhiv.php" TargetMode="External"/><Relationship Id="rId12" Type="http://schemas.openxmlformats.org/officeDocument/2006/relationships/hyperlink" Target="http://minfin74.ru/poll/" TargetMode="External"/><Relationship Id="rId17" Type="http://schemas.openxmlformats.org/officeDocument/2006/relationships/hyperlink" Target="http://www.finupr.kurganobl.ru/" TargetMode="External"/><Relationship Id="rId25" Type="http://schemas.openxmlformats.org/officeDocument/2006/relationships/hyperlink" Target="http://minfin.karelia.ru/openbudget/" TargetMode="External"/><Relationship Id="rId2" Type="http://schemas.openxmlformats.org/officeDocument/2006/relationships/hyperlink" Target="http://bryanskoblfin.ru/Show/Category/?ItemId=26" TargetMode="External"/><Relationship Id="rId16" Type="http://schemas.openxmlformats.org/officeDocument/2006/relationships/hyperlink" Target="http://saratov.ifinmon.ru/index.php/golosovanie" TargetMode="External"/><Relationship Id="rId20" Type="http://schemas.openxmlformats.org/officeDocument/2006/relationships/hyperlink" Target="http://www.minfinrb.ru/analytics/102/" TargetMode="External"/><Relationship Id="rId29" Type="http://schemas.openxmlformats.org/officeDocument/2006/relationships/hyperlink" Target="http://www.minfin.orb.ru/bud_for/obl_bud_mnenie" TargetMode="External"/><Relationship Id="rId1" Type="http://schemas.openxmlformats.org/officeDocument/2006/relationships/hyperlink" Target="http://www.belregion.ru/press/vote.php?VOTE_ID=9" TargetMode="External"/><Relationship Id="rId6" Type="http://schemas.openxmlformats.org/officeDocument/2006/relationships/hyperlink" Target="http://finapp.tambov.gov.ru/forum/viewforum.php?f=17&amp;sid=2c8b52839ea39722727400472ee2e60b" TargetMode="External"/><Relationship Id="rId11" Type="http://schemas.openxmlformats.org/officeDocument/2006/relationships/hyperlink" Target="http://portal.novkfo.ru/Menu/Page/45" TargetMode="External"/><Relationship Id="rId24" Type="http://schemas.openxmlformats.org/officeDocument/2006/relationships/hyperlink" Target="http://eao.ru/?p=4387" TargetMode="External"/><Relationship Id="rId5" Type="http://schemas.openxmlformats.org/officeDocument/2006/relationships/hyperlink" Target="http://ob.mosreg.ru/index.php/opros" TargetMode="External"/><Relationship Id="rId15" Type="http://schemas.openxmlformats.org/officeDocument/2006/relationships/hyperlink" Target="http://mf.nnov.ru/" TargetMode="External"/><Relationship Id="rId23" Type="http://schemas.openxmlformats.org/officeDocument/2006/relationships/hyperlink" Target="http://www.findep.org/" TargetMode="External"/><Relationship Id="rId28" Type="http://schemas.openxmlformats.org/officeDocument/2006/relationships/hyperlink" Target="http://minfin.krskstate.ru/openbudget/vote/result" TargetMode="External"/><Relationship Id="rId10" Type="http://schemas.openxmlformats.org/officeDocument/2006/relationships/hyperlink" Target="http://gov.cap.ru/SiteMap.aspx?gov_id=22&amp;id=1987260&amp;title=Golosovanie" TargetMode="External"/><Relationship Id="rId19" Type="http://schemas.openxmlformats.org/officeDocument/2006/relationships/hyperlink" Target="http://&#1102;&#1075;&#1088;&#1072;&#1078;&#1076;&#1072;&#1085;&#1080;&#1085;.&#1088;&#1092;/analytics/research/" TargetMode="External"/><Relationship Id="rId4" Type="http://schemas.openxmlformats.org/officeDocument/2006/relationships/hyperlink" Target="http://www.gfu.vrn.ru/" TargetMode="External"/><Relationship Id="rId9" Type="http://schemas.openxmlformats.org/officeDocument/2006/relationships/hyperlink" Target="http://budget.permkrai.ru/form/index" TargetMode="External"/><Relationship Id="rId14" Type="http://schemas.openxmlformats.org/officeDocument/2006/relationships/hyperlink" Target="http://minfin.tatarstan.ru/" TargetMode="External"/><Relationship Id="rId22" Type="http://schemas.openxmlformats.org/officeDocument/2006/relationships/hyperlink" Target="http://budget.omsk.ifinmon.ru/index.php/opross" TargetMode="External"/><Relationship Id="rId27" Type="http://schemas.openxmlformats.org/officeDocument/2006/relationships/hyperlink" Target="http://fin22.ru/address/vote/" TargetMode="External"/><Relationship Id="rId30"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hyperlink" Target="http://&#1084;&#1080;&#1085;&#1092;&#1080;&#1085;.&#1079;&#1072;&#1073;&#1072;&#1081;&#1082;&#1072;&#1083;&#1100;&#1089;&#1082;&#1080;&#1081;&#1082;&#1088;&#1072;&#1081;.&#1088;&#1092;/feedback.html" TargetMode="External"/><Relationship Id="rId13" Type="http://schemas.openxmlformats.org/officeDocument/2006/relationships/hyperlink" Target="http://www.gfu.ivanovo.ru/" TargetMode="External"/><Relationship Id="rId18" Type="http://schemas.openxmlformats.org/officeDocument/2006/relationships/hyperlink" Target="http://fin.tmbreg.ru/7106.html" TargetMode="External"/><Relationship Id="rId26" Type="http://schemas.openxmlformats.org/officeDocument/2006/relationships/hyperlink" Target="http://www.gfu.ru/forum/index.php?PAGE_NAME=list&amp;FID=15" TargetMode="External"/><Relationship Id="rId3" Type="http://schemas.openxmlformats.org/officeDocument/2006/relationships/hyperlink" Target="http://www.finupr.kurganobl.ru/index.php?test=obrash" TargetMode="External"/><Relationship Id="rId21" Type="http://schemas.openxmlformats.org/officeDocument/2006/relationships/hyperlink" Target="http://www.minfinchr.ru/obrashcheniya-grazhdan-3/obzory-obrashchenij-grazhdan" TargetMode="External"/><Relationship Id="rId7" Type="http://schemas.openxmlformats.org/officeDocument/2006/relationships/hyperlink" Target="http://&#1087;&#1088;&#1072;&#1074;&#1080;&#1090;&#1077;&#1083;&#1100;&#1089;&#1090;&#1074;&#1086;.&#1103;&#1085;&#1072;&#1086;.&#1088;&#1092;/power/iov/finance_dep/treatment_of_citizens_and_organizations/" TargetMode="External"/><Relationship Id="rId12" Type="http://schemas.openxmlformats.org/officeDocument/2006/relationships/hyperlink" Target="http://depfin.adm44.ru/info/people/index.aspx" TargetMode="External"/><Relationship Id="rId17" Type="http://schemas.openxmlformats.org/officeDocument/2006/relationships/hyperlink" Target="http://admoblkaluga.ru/sub/finan/" TargetMode="External"/><Relationship Id="rId25" Type="http://schemas.openxmlformats.org/officeDocument/2006/relationships/hyperlink" Target="http://fin22.ru/address/forum/" TargetMode="External"/><Relationship Id="rId2" Type="http://schemas.openxmlformats.org/officeDocument/2006/relationships/hyperlink" Target="http://www.depfin.kirov.ru/public/" TargetMode="External"/><Relationship Id="rId16" Type="http://schemas.openxmlformats.org/officeDocument/2006/relationships/hyperlink" Target="http://beldepfin.ru/?page_id=51" TargetMode="External"/><Relationship Id="rId20" Type="http://schemas.openxmlformats.org/officeDocument/2006/relationships/hyperlink" Target="http://openbudsk.ru/folder/forum1/" TargetMode="External"/><Relationship Id="rId29" Type="http://schemas.openxmlformats.org/officeDocument/2006/relationships/printerSettings" Target="../printerSettings/printerSettings5.bin"/><Relationship Id="rId1" Type="http://schemas.openxmlformats.org/officeDocument/2006/relationships/hyperlink" Target="http://mfcap.rusff.ru/" TargetMode="External"/><Relationship Id="rId6" Type="http://schemas.openxmlformats.org/officeDocument/2006/relationships/hyperlink" Target="http://minfin74.ru/mReferences/" TargetMode="External"/><Relationship Id="rId11" Type="http://schemas.openxmlformats.org/officeDocument/2006/relationships/hyperlink" Target="http://adm.rkursk.ru/index.php?id=405" TargetMode="External"/><Relationship Id="rId24" Type="http://schemas.openxmlformats.org/officeDocument/2006/relationships/hyperlink" Target="http://primorsky.ru/authorities/executive-agencies/departments/finance/informatsiya-po-obrashcheniyam-grazhdan/" TargetMode="External"/><Relationship Id="rId5" Type="http://schemas.openxmlformats.org/officeDocument/2006/relationships/hyperlink" Target="http://admtyumen.ru/ogv_ru/gov/administrative/finance_department/general_information/more.htm?id=10293778@cmsArticle" TargetMode="External"/><Relationship Id="rId15" Type="http://schemas.openxmlformats.org/officeDocument/2006/relationships/hyperlink" Target="http://vopros-otvet.avo.ru/viewforum.php?id=28" TargetMode="External"/><Relationship Id="rId23" Type="http://schemas.openxmlformats.org/officeDocument/2006/relationships/hyperlink" Target="http://www.amurobl.ru/wps/portal/!ut/p/c5/04_SB8K8xLLM9MSSzPy8xBz9CP0os3gTAwN_RydDRwOLAF8LA88gE2djX2N_Q2dfU30v_aj0nPwkoEo_j_zcVP2C7EBFAIU6qZw!/dl3/d3/L2dJQSEvUUt3QS9ZQnZ3LzZfNDAwT0FCMUEwMEE2MTBBUTBQMEdTRDQyQzI!/" TargetMode="External"/><Relationship Id="rId28" Type="http://schemas.openxmlformats.org/officeDocument/2006/relationships/hyperlink" Target="http://forum.tularegion.ru/index.php/topic/4224-%D0%B1%D1%8E%D0%B4%D0%B6%D0%B5%D1%82/page__st__20" TargetMode="External"/><Relationship Id="rId10" Type="http://schemas.openxmlformats.org/officeDocument/2006/relationships/hyperlink" Target="http://www.minfin.donland.ru/messages" TargetMode="External"/><Relationship Id="rId19" Type="http://schemas.openxmlformats.org/officeDocument/2006/relationships/hyperlink" Target="http://www.minfinkubani.ru/communication/forum/" TargetMode="External"/><Relationship Id="rId4" Type="http://schemas.openxmlformats.org/officeDocument/2006/relationships/hyperlink" Target="http://minfin.midural.ru/faq/list" TargetMode="External"/><Relationship Id="rId9" Type="http://schemas.openxmlformats.org/officeDocument/2006/relationships/hyperlink" Target="http://www.ofukem.ru/content/blogcategory/148/170/" TargetMode="External"/><Relationship Id="rId14" Type="http://schemas.openxmlformats.org/officeDocument/2006/relationships/hyperlink" Target="http://mf.mosreg.ru/upload/iblock/98b/obrashcheniya-grazhdan.pdf" TargetMode="External"/><Relationship Id="rId22" Type="http://schemas.openxmlformats.org/officeDocument/2006/relationships/hyperlink" Target="http://minfin.khabkrai.ru/portal/Show/Content/473" TargetMode="External"/><Relationship Id="rId27" Type="http://schemas.openxmlformats.org/officeDocument/2006/relationships/hyperlink" Target="http://budget.mos.ru/feedback" TargetMode="External"/></Relationships>
</file>

<file path=xl/worksheets/_rels/sheet6.xml.rels><?xml version="1.0" encoding="UTF-8" standalone="yes"?>
<Relationships xmlns="http://schemas.openxmlformats.org/package/2006/relationships"><Relationship Id="rId13" Type="http://schemas.openxmlformats.org/officeDocument/2006/relationships/hyperlink" Target="http://minfin.tularegion.ru/budjet/" TargetMode="External"/><Relationship Id="rId18" Type="http://schemas.openxmlformats.org/officeDocument/2006/relationships/hyperlink" Target="http://vologda-oblast.ru/" TargetMode="External"/><Relationship Id="rId26" Type="http://schemas.openxmlformats.org/officeDocument/2006/relationships/hyperlink" Target="http://www.e-dag.ru/" TargetMode="External"/><Relationship Id="rId39" Type="http://schemas.openxmlformats.org/officeDocument/2006/relationships/hyperlink" Target="http://gov.spb.ru/" TargetMode="External"/><Relationship Id="rId3" Type="http://schemas.openxmlformats.org/officeDocument/2006/relationships/hyperlink" Target="http://bryanskoblfin.ru/Show/Category/?ItemId=26" TargetMode="External"/><Relationship Id="rId21" Type="http://schemas.openxmlformats.org/officeDocument/2006/relationships/hyperlink" Target="http://www.novkfo.ru/" TargetMode="External"/><Relationship Id="rId34" Type="http://schemas.openxmlformats.org/officeDocument/2006/relationships/hyperlink" Target="http://gov.cap.ru/default.aspx?gov_id=22" TargetMode="External"/><Relationship Id="rId42" Type="http://schemas.openxmlformats.org/officeDocument/2006/relationships/hyperlink" Target="http://minfinrm.ru/blogs/" TargetMode="External"/><Relationship Id="rId47" Type="http://schemas.openxmlformats.org/officeDocument/2006/relationships/hyperlink" Target="http://www.minfin-altai.ru/officials/blogs/blog_ministr/" TargetMode="External"/><Relationship Id="rId50" Type="http://schemas.openxmlformats.org/officeDocument/2006/relationships/printerSettings" Target="../printerSettings/printerSettings6.bin"/><Relationship Id="rId7" Type="http://schemas.openxmlformats.org/officeDocument/2006/relationships/hyperlink" Target="http://depfin.adm44.ru/index.aspx" TargetMode="External"/><Relationship Id="rId12" Type="http://schemas.openxmlformats.org/officeDocument/2006/relationships/hyperlink" Target="http://minfin.ryazangov.ru/vote/arhiv.php" TargetMode="External"/><Relationship Id="rId17" Type="http://schemas.openxmlformats.org/officeDocument/2006/relationships/hyperlink" Target="http://www.minfintuva.ru/" TargetMode="External"/><Relationship Id="rId25" Type="http://schemas.openxmlformats.org/officeDocument/2006/relationships/hyperlink" Target="http://dvinaland.ru/budget" TargetMode="External"/><Relationship Id="rId33" Type="http://schemas.openxmlformats.org/officeDocument/2006/relationships/hyperlink" Target="http://minfin.pnzreg.ru/search" TargetMode="External"/><Relationship Id="rId38" Type="http://schemas.openxmlformats.org/officeDocument/2006/relationships/hyperlink" Target="http://eao.ru/" TargetMode="External"/><Relationship Id="rId46" Type="http://schemas.openxmlformats.org/officeDocument/2006/relationships/hyperlink" Target="http://www.depfin.admhmao.ru/" TargetMode="External"/><Relationship Id="rId2" Type="http://schemas.openxmlformats.org/officeDocument/2006/relationships/hyperlink" Target="http://beldepfin.ru/?page_id=2594" TargetMode="External"/><Relationship Id="rId16" Type="http://schemas.openxmlformats.org/officeDocument/2006/relationships/hyperlink" Target="http://vk.com/minfinrk" TargetMode="External"/><Relationship Id="rId20" Type="http://schemas.openxmlformats.org/officeDocument/2006/relationships/hyperlink" Target="http://minfin.gov-murman.ru/index.php" TargetMode="External"/><Relationship Id="rId29" Type="http://schemas.openxmlformats.org/officeDocument/2006/relationships/hyperlink" Target="http://www.mfrno-a.ru/citizens/index.php" TargetMode="External"/><Relationship Id="rId41" Type="http://schemas.openxmlformats.org/officeDocument/2006/relationships/hyperlink" Target="http://budget.mos.ru/" TargetMode="External"/><Relationship Id="rId1" Type="http://schemas.openxmlformats.org/officeDocument/2006/relationships/hyperlink" Target="http://vk.com/minfinkarelia" TargetMode="External"/><Relationship Id="rId6" Type="http://schemas.openxmlformats.org/officeDocument/2006/relationships/hyperlink" Target="http://www.admoblkaluga.ru/main/work/finances/open-budget/index.php" TargetMode="External"/><Relationship Id="rId11" Type="http://schemas.openxmlformats.org/officeDocument/2006/relationships/hyperlink" Target="http://orel-region.ru/" TargetMode="External"/><Relationship Id="rId24" Type="http://schemas.openxmlformats.org/officeDocument/2006/relationships/hyperlink" Target="http://minfin.kalmregion.ru/" TargetMode="External"/><Relationship Id="rId32" Type="http://schemas.openxmlformats.org/officeDocument/2006/relationships/hyperlink" Target="http://mf.nnov.ru/" TargetMode="External"/><Relationship Id="rId37" Type="http://schemas.openxmlformats.org/officeDocument/2006/relationships/hyperlink" Target="http://www.amurobl.ru/wps/portal/Main/ekonomy" TargetMode="External"/><Relationship Id="rId40" Type="http://schemas.openxmlformats.org/officeDocument/2006/relationships/hyperlink" Target="http://www.kirovreg.ru/" TargetMode="External"/><Relationship Id="rId45" Type="http://schemas.openxmlformats.org/officeDocument/2006/relationships/hyperlink" Target="http://admtyumen.ru/ogv_ru/gov/blog.htm?f=1&amp;blk=11105857" TargetMode="External"/><Relationship Id="rId5" Type="http://schemas.openxmlformats.org/officeDocument/2006/relationships/hyperlink" Target="http://www.gfu.vrn.ru/" TargetMode="External"/><Relationship Id="rId15" Type="http://schemas.openxmlformats.org/officeDocument/2006/relationships/hyperlink" Target="http://fin.tmbreg.ru/" TargetMode="External"/><Relationship Id="rId23" Type="http://schemas.openxmlformats.org/officeDocument/2006/relationships/hyperlink" Target="http://minfin01-maykop.ru/Show/Category/13?ItemId=145" TargetMode="External"/><Relationship Id="rId28" Type="http://schemas.openxmlformats.org/officeDocument/2006/relationships/hyperlink" Target="http://pravitelstvo.kbr.ru/oigv/minfin/" TargetMode="External"/><Relationship Id="rId36" Type="http://schemas.openxmlformats.org/officeDocument/2006/relationships/hyperlink" Target="http://minfin.khabkrai.ru/" TargetMode="External"/><Relationship Id="rId49" Type="http://schemas.openxmlformats.org/officeDocument/2006/relationships/hyperlink" Target="http://vk.com/openbudsk" TargetMode="External"/><Relationship Id="rId10" Type="http://schemas.openxmlformats.org/officeDocument/2006/relationships/hyperlink" Target="http://ob.mosreg.ru/" TargetMode="External"/><Relationship Id="rId19" Type="http://schemas.openxmlformats.org/officeDocument/2006/relationships/hyperlink" Target="http://finance.lenobl.ru/" TargetMode="External"/><Relationship Id="rId31" Type="http://schemas.openxmlformats.org/officeDocument/2006/relationships/hyperlink" Target="http://&#1084;&#1072;&#1088;&#1080;&#1081;&#1101;&#1083;.&#1088;&#1092;/minfin/Pages/main.aspx" TargetMode="External"/><Relationship Id="rId44" Type="http://schemas.openxmlformats.org/officeDocument/2006/relationships/hyperlink" Target="http://kurganobl.ru/vlast-v-socialnyh-setyah-0" TargetMode="External"/><Relationship Id="rId4" Type="http://schemas.openxmlformats.org/officeDocument/2006/relationships/hyperlink" Target="http://dtf.avo.ru/" TargetMode="External"/><Relationship Id="rId9" Type="http://schemas.openxmlformats.org/officeDocument/2006/relationships/hyperlink" Target="http://www.admlip.ru/" TargetMode="External"/><Relationship Id="rId14" Type="http://schemas.openxmlformats.org/officeDocument/2006/relationships/hyperlink" Target="http://www.finsmol.ru/start" TargetMode="External"/><Relationship Id="rId22" Type="http://schemas.openxmlformats.org/officeDocument/2006/relationships/hyperlink" Target="http://uf.adm-nao.ru/" TargetMode="External"/><Relationship Id="rId27" Type="http://schemas.openxmlformats.org/officeDocument/2006/relationships/hyperlink" Target="http://www.kchr.ru/budget/" TargetMode="External"/><Relationship Id="rId30" Type="http://schemas.openxmlformats.org/officeDocument/2006/relationships/hyperlink" Target="https://minfin.bashkortostan.ru/presscenter/news/124544/" TargetMode="External"/><Relationship Id="rId35" Type="http://schemas.openxmlformats.org/officeDocument/2006/relationships/hyperlink" Target="http://www.ofukem.ru/" TargetMode="External"/><Relationship Id="rId43" Type="http://schemas.openxmlformats.org/officeDocument/2006/relationships/hyperlink" Target="http://blog.permkrai.ru/areas.aspx" TargetMode="External"/><Relationship Id="rId48" Type="http://schemas.openxmlformats.org/officeDocument/2006/relationships/hyperlink" Target="http://minfin.rk.gov.ru/rus/index.htm" TargetMode="External"/><Relationship Id="rId8" Type="http://schemas.openxmlformats.org/officeDocument/2006/relationships/hyperlink" Target="http://adm.rkursk.ru/index.php?id=405"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minfin.krskstate.ru/social" TargetMode="External"/><Relationship Id="rId13" Type="http://schemas.openxmlformats.org/officeDocument/2006/relationships/hyperlink" Target="http://www.gfu.ivanovo.ru/index.php?topic=16" TargetMode="External"/><Relationship Id="rId18" Type="http://schemas.openxmlformats.org/officeDocument/2006/relationships/hyperlink" Target="http://minfin.tularegion.ru/obchsovet/" TargetMode="External"/><Relationship Id="rId3" Type="http://schemas.openxmlformats.org/officeDocument/2006/relationships/hyperlink" Target="http://minfin-samara.ru/processing/advisory_council/" TargetMode="External"/><Relationship Id="rId21" Type="http://schemas.openxmlformats.org/officeDocument/2006/relationships/hyperlink" Target="http://finance.pnzreg.ru/Obshestvenniysovet" TargetMode="External"/><Relationship Id="rId7" Type="http://schemas.openxmlformats.org/officeDocument/2006/relationships/hyperlink" Target="http://www.ofukem.ru/" TargetMode="External"/><Relationship Id="rId12" Type="http://schemas.openxmlformats.org/officeDocument/2006/relationships/hyperlink" Target="http://beldepfin.ru/?page_id=2085" TargetMode="External"/><Relationship Id="rId17" Type="http://schemas.openxmlformats.org/officeDocument/2006/relationships/hyperlink" Target="http://mf.mosreg.ru/dokumenty/obshchestvennyy-sovet/" TargetMode="External"/><Relationship Id="rId2" Type="http://schemas.openxmlformats.org/officeDocument/2006/relationships/hyperlink" Target="http://gov.cap.ru/SiteMap.aspx?gov_id=22&amp;id=1787640&amp;title=Obschestvennij_sovet" TargetMode="External"/><Relationship Id="rId16" Type="http://schemas.openxmlformats.org/officeDocument/2006/relationships/hyperlink" Target="http://www.admlip.ru/economy/finances/" TargetMode="External"/><Relationship Id="rId20" Type="http://schemas.openxmlformats.org/officeDocument/2006/relationships/hyperlink" Target="http://open.primorsky.ru/ekspertnye-sovety/" TargetMode="External"/><Relationship Id="rId1" Type="http://schemas.openxmlformats.org/officeDocument/2006/relationships/hyperlink" Target="http://www.minfinkubani.ru/about/advisory_bodies/detail.php?IBLOCK_ID=76&amp;ID=5166&amp;str_date=04.02.2015" TargetMode="External"/><Relationship Id="rId6" Type="http://schemas.openxmlformats.org/officeDocument/2006/relationships/hyperlink" Target="http://&#1084;&#1080;&#1085;&#1092;&#1080;&#1085;.&#1079;&#1072;&#1073;&#1072;&#1081;&#1082;&#1072;&#1083;&#1100;&#1089;&#1082;&#1080;&#1081;&#1082;&#1088;&#1072;&#1081;.&#1088;&#1092;/search.html" TargetMode="External"/><Relationship Id="rId11" Type="http://schemas.openxmlformats.org/officeDocument/2006/relationships/hyperlink" Target="http://www.gfu.vrn.ru/obsch1/obsch2/" TargetMode="External"/><Relationship Id="rId24" Type="http://schemas.openxmlformats.org/officeDocument/2006/relationships/printerSettings" Target="../printerSettings/printerSettings7.bin"/><Relationship Id="rId5" Type="http://schemas.openxmlformats.org/officeDocument/2006/relationships/hyperlink" Target="http://r-19.ru/authorities/ministry-of-finance-of-the-republic-of-khakassia/common/obshchestvennyy-sovet-pr11i-ministerstve-finansov-respubliki-khakasiya/" TargetMode="External"/><Relationship Id="rId15" Type="http://schemas.openxmlformats.org/officeDocument/2006/relationships/hyperlink" Target="http://adm.rkursk.ru/index.php?id=783&amp;mat_id=21754" TargetMode="External"/><Relationship Id="rId23" Type="http://schemas.openxmlformats.org/officeDocument/2006/relationships/hyperlink" Target="http://www.minfin-altai.ru/about/deyatelnost/public-council.php" TargetMode="External"/><Relationship Id="rId10" Type="http://schemas.openxmlformats.org/officeDocument/2006/relationships/hyperlink" Target="http://sakhminfin.ru/index.php/oministerstve/kosoorg/obshchestvennyj-sovet" TargetMode="External"/><Relationship Id="rId19" Type="http://schemas.openxmlformats.org/officeDocument/2006/relationships/hyperlink" Target="http://admoblkaluga.ru/sub/finan/sovet.php" TargetMode="External"/><Relationship Id="rId4" Type="http://schemas.openxmlformats.org/officeDocument/2006/relationships/hyperlink" Target="http://www.minfintuva.ru/15/page2002.html" TargetMode="External"/><Relationship Id="rId9" Type="http://schemas.openxmlformats.org/officeDocument/2006/relationships/hyperlink" Target="http://www.findep.org/" TargetMode="External"/><Relationship Id="rId14" Type="http://schemas.openxmlformats.org/officeDocument/2006/relationships/hyperlink" Target="http://bryanskoblfin.ru/Show/Category/?ItemId=26" TargetMode="External"/><Relationship Id="rId22" Type="http://schemas.openxmlformats.org/officeDocument/2006/relationships/hyperlink" Target="http://dtf.avo.ru/index.php?option=com_content&amp;view=category&amp;layout=blog&amp;id=84&amp;Itemid=173"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8"/>
  <sheetViews>
    <sheetView view="pageBreakPreview" topLeftCell="B4" zoomScaleNormal="100" zoomScaleSheetLayoutView="100" workbookViewId="0">
      <selection activeCell="D4" sqref="D4"/>
    </sheetView>
  </sheetViews>
  <sheetFormatPr defaultColWidth="9.140625" defaultRowHeight="12.75" x14ac:dyDescent="0.2"/>
  <cols>
    <col min="1" max="1" width="5" style="1" hidden="1" customWidth="1"/>
    <col min="2" max="2" width="33.42578125" style="1" customWidth="1"/>
    <col min="3" max="4" width="12.7109375" style="1" customWidth="1"/>
    <col min="5" max="5" width="18.7109375" style="1" customWidth="1"/>
    <col min="6" max="6" width="26.85546875" style="1" customWidth="1"/>
    <col min="7" max="8" width="18.7109375" style="1" customWidth="1"/>
    <col min="9" max="16384" width="9.140625" style="1"/>
  </cols>
  <sheetData>
    <row r="1" spans="1:8" ht="15.75" customHeight="1" x14ac:dyDescent="0.2">
      <c r="B1" s="160" t="s">
        <v>227</v>
      </c>
      <c r="C1" s="160"/>
      <c r="D1" s="160"/>
      <c r="E1" s="161"/>
      <c r="F1" s="161"/>
      <c r="G1" s="161"/>
      <c r="H1" s="161"/>
    </row>
    <row r="2" spans="1:8" ht="94.5" customHeight="1" x14ac:dyDescent="0.2">
      <c r="B2" s="144" t="s">
        <v>90</v>
      </c>
      <c r="C2" s="144" t="s">
        <v>94</v>
      </c>
      <c r="D2" s="144" t="s">
        <v>101</v>
      </c>
      <c r="E2" s="136" t="str">
        <f>'Показатель 4.1'!B1</f>
        <v>4.1. Проведение в 1 квартале 2015 года опросов общественного мнения по бюджетной тематике</v>
      </c>
      <c r="F2" s="136" t="str">
        <f>'Показатель 4.2'!B1</f>
        <v xml:space="preserve">4.2. Активность использования гражданами в 1 квартале 2015 года возможности задать вопрос по бюджетной тематике и получить на него ответ в открытом доступе в сети Интернет </v>
      </c>
      <c r="G2" s="136" t="str">
        <f>'Показатель 4.3'!B1</f>
        <v>4.3. Использование в 1 квартале 2015 года социальных сетей для распространения информации о бюджете</v>
      </c>
      <c r="H2" s="136" t="str">
        <f>'Показатель 4.4'!B1</f>
        <v>4.4. Работа Общественного совета, созданного при финансовом органе, в 1 квартале 2015 года</v>
      </c>
    </row>
    <row r="3" spans="1:8" ht="15.95" customHeight="1" x14ac:dyDescent="0.2">
      <c r="B3" s="72" t="s">
        <v>91</v>
      </c>
      <c r="C3" s="146"/>
      <c r="D3" s="146" t="s">
        <v>92</v>
      </c>
      <c r="E3" s="24" t="s">
        <v>92</v>
      </c>
      <c r="F3" s="24" t="s">
        <v>92</v>
      </c>
      <c r="G3" s="24" t="s">
        <v>92</v>
      </c>
      <c r="H3" s="24" t="s">
        <v>92</v>
      </c>
    </row>
    <row r="4" spans="1:8" ht="15.95" customHeight="1" x14ac:dyDescent="0.2">
      <c r="A4" s="1">
        <v>52</v>
      </c>
      <c r="B4" s="73" t="s">
        <v>55</v>
      </c>
      <c r="C4" s="157">
        <f>_xlfn.RANK.EQ(D4,$D$4:$D$88,0)</f>
        <v>1</v>
      </c>
      <c r="D4" s="158">
        <f t="shared" ref="D4:D35" si="0">SUM(E4:H4)</f>
        <v>6</v>
      </c>
      <c r="E4" s="159">
        <f>VLOOKUP($B4,'Оценка (Раздел 4)'!$A$6:$H$99,5,0)</f>
        <v>2</v>
      </c>
      <c r="F4" s="159">
        <f>VLOOKUP($B4,'Оценка (Раздел 4)'!$A$6:$H$99,6,0)</f>
        <v>2</v>
      </c>
      <c r="G4" s="159">
        <f>VLOOKUP($B4,'Оценка (Раздел 4)'!$A$6:$H$99,7,0)</f>
        <v>1</v>
      </c>
      <c r="H4" s="159">
        <f>VLOOKUP($B4,'Оценка (Раздел 4)'!$A$6:$H$99,8,0)</f>
        <v>1</v>
      </c>
    </row>
    <row r="5" spans="1:8" ht="15.95" customHeight="1" x14ac:dyDescent="0.2">
      <c r="A5" s="1">
        <v>67</v>
      </c>
      <c r="B5" s="73" t="s">
        <v>72</v>
      </c>
      <c r="C5" s="157" t="s">
        <v>447</v>
      </c>
      <c r="D5" s="158">
        <f t="shared" si="0"/>
        <v>4</v>
      </c>
      <c r="E5" s="159">
        <f>VLOOKUP($B5,'Оценка (Раздел 4)'!$A$6:$H$99,5,0)</f>
        <v>2</v>
      </c>
      <c r="F5" s="159">
        <f>VLOOKUP($B5,'Оценка (Раздел 4)'!$A$6:$H$99,6,0)</f>
        <v>2</v>
      </c>
      <c r="G5" s="159">
        <f>VLOOKUP($B5,'Оценка (Раздел 4)'!$A$6:$H$99,7,0)</f>
        <v>0</v>
      </c>
      <c r="H5" s="159">
        <f>VLOOKUP($B5,'Оценка (Раздел 4)'!$A$6:$H$99,8,0)</f>
        <v>0</v>
      </c>
    </row>
    <row r="6" spans="1:8" ht="15.95" customHeight="1" x14ac:dyDescent="0.2">
      <c r="A6" s="1">
        <v>32</v>
      </c>
      <c r="B6" s="73" t="s">
        <v>34</v>
      </c>
      <c r="C6" s="157" t="s">
        <v>447</v>
      </c>
      <c r="D6" s="158">
        <f t="shared" si="0"/>
        <v>4</v>
      </c>
      <c r="E6" s="159">
        <f>VLOOKUP($B6,'Оценка (Раздел 4)'!$A$6:$H$99,5,0)</f>
        <v>2</v>
      </c>
      <c r="F6" s="159">
        <f>VLOOKUP($B6,'Оценка (Раздел 4)'!$A$6:$H$99,6,0)</f>
        <v>2</v>
      </c>
      <c r="G6" s="159">
        <f>VLOOKUP($B6,'Оценка (Раздел 4)'!$A$6:$H$99,7,0)</f>
        <v>0</v>
      </c>
      <c r="H6" s="159">
        <f>VLOOKUP($B6,'Оценка (Раздел 4)'!$A$6:$H$99,8,0)</f>
        <v>0</v>
      </c>
    </row>
    <row r="7" spans="1:8" ht="15.95" customHeight="1" x14ac:dyDescent="0.2">
      <c r="A7" s="1">
        <v>10</v>
      </c>
      <c r="B7" s="73" t="s">
        <v>10</v>
      </c>
      <c r="C7" s="157" t="s">
        <v>446</v>
      </c>
      <c r="D7" s="158">
        <f t="shared" si="0"/>
        <v>3</v>
      </c>
      <c r="E7" s="159">
        <f>VLOOKUP($B7,'Оценка (Раздел 4)'!$A$6:$H$99,5,0)</f>
        <v>2</v>
      </c>
      <c r="F7" s="159">
        <f>VLOOKUP($B7,'Оценка (Раздел 4)'!$A$6:$H$99,6,0)</f>
        <v>0</v>
      </c>
      <c r="G7" s="159">
        <f>VLOOKUP($B7,'Оценка (Раздел 4)'!$A$6:$H$99,7,0)</f>
        <v>1</v>
      </c>
      <c r="H7" s="159">
        <f>VLOOKUP($B7,'Оценка (Раздел 4)'!$A$6:$H$99,8,0)</f>
        <v>0</v>
      </c>
    </row>
    <row r="8" spans="1:8" ht="15.95" customHeight="1" x14ac:dyDescent="0.2">
      <c r="A8" s="1">
        <v>42</v>
      </c>
      <c r="B8" s="73" t="s">
        <v>44</v>
      </c>
      <c r="C8" s="157" t="s">
        <v>446</v>
      </c>
      <c r="D8" s="158">
        <f t="shared" si="0"/>
        <v>3</v>
      </c>
      <c r="E8" s="159">
        <f>VLOOKUP($B8,'Оценка (Раздел 4)'!$A$6:$H$99,5,0)</f>
        <v>0</v>
      </c>
      <c r="F8" s="159">
        <f>VLOOKUP($B8,'Оценка (Раздел 4)'!$A$6:$H$99,6,0)</f>
        <v>2</v>
      </c>
      <c r="G8" s="159">
        <f>VLOOKUP($B8,'Оценка (Раздел 4)'!$A$6:$H$99,7,0)</f>
        <v>0</v>
      </c>
      <c r="H8" s="159">
        <f>VLOOKUP($B8,'Оценка (Раздел 4)'!$A$6:$H$99,8,0)</f>
        <v>1</v>
      </c>
    </row>
    <row r="9" spans="1:8" ht="15.95" customHeight="1" x14ac:dyDescent="0.2">
      <c r="A9" s="1">
        <v>56</v>
      </c>
      <c r="B9" s="73" t="s">
        <v>59</v>
      </c>
      <c r="C9" s="157" t="s">
        <v>446</v>
      </c>
      <c r="D9" s="158">
        <f t="shared" si="0"/>
        <v>3</v>
      </c>
      <c r="E9" s="159">
        <f>VLOOKUP($B9,'Оценка (Раздел 4)'!$A$6:$H$99,5,0)</f>
        <v>0</v>
      </c>
      <c r="F9" s="159">
        <f>VLOOKUP($B9,'Оценка (Раздел 4)'!$A$6:$H$99,6,0)</f>
        <v>1</v>
      </c>
      <c r="G9" s="159">
        <f>VLOOKUP($B9,'Оценка (Раздел 4)'!$A$6:$H$99,7,0)</f>
        <v>1</v>
      </c>
      <c r="H9" s="159">
        <f>VLOOKUP($B9,'Оценка (Раздел 4)'!$A$6:$H$99,8,0)</f>
        <v>1</v>
      </c>
    </row>
    <row r="10" spans="1:8" ht="15.95" customHeight="1" x14ac:dyDescent="0.2">
      <c r="A10" s="1">
        <v>73</v>
      </c>
      <c r="B10" s="73" t="s">
        <v>78</v>
      </c>
      <c r="C10" s="157" t="s">
        <v>446</v>
      </c>
      <c r="D10" s="158">
        <f t="shared" si="0"/>
        <v>3</v>
      </c>
      <c r="E10" s="159">
        <f>VLOOKUP($B10,'Оценка (Раздел 4)'!$A$6:$H$99,5,0)</f>
        <v>2</v>
      </c>
      <c r="F10" s="159">
        <f>VLOOKUP($B10,'Оценка (Раздел 4)'!$A$6:$H$99,6,0)</f>
        <v>1</v>
      </c>
      <c r="G10" s="159">
        <f>VLOOKUP($B10,'Оценка (Раздел 4)'!$A$6:$H$99,7,0)</f>
        <v>0</v>
      </c>
      <c r="H10" s="159">
        <f>VLOOKUP($B10,'Оценка (Раздел 4)'!$A$6:$H$99,8,0)</f>
        <v>0</v>
      </c>
    </row>
    <row r="11" spans="1:8" ht="15.95" customHeight="1" x14ac:dyDescent="0.2">
      <c r="A11" s="1">
        <v>47</v>
      </c>
      <c r="B11" s="73" t="s">
        <v>50</v>
      </c>
      <c r="C11" s="157" t="s">
        <v>446</v>
      </c>
      <c r="D11" s="158">
        <f t="shared" si="0"/>
        <v>3</v>
      </c>
      <c r="E11" s="159">
        <f>VLOOKUP($B11,'Оценка (Раздел 4)'!$A$6:$H$99,5,0)</f>
        <v>2</v>
      </c>
      <c r="F11" s="159">
        <f>VLOOKUP($B11,'Оценка (Раздел 4)'!$A$6:$H$99,6,0)</f>
        <v>0</v>
      </c>
      <c r="G11" s="159">
        <f>VLOOKUP($B11,'Оценка (Раздел 4)'!$A$6:$H$99,7,0)</f>
        <v>0</v>
      </c>
      <c r="H11" s="159">
        <f>VLOOKUP($B11,'Оценка (Раздел 4)'!$A$6:$H$99,8,0)</f>
        <v>1</v>
      </c>
    </row>
    <row r="12" spans="1:8" ht="15.95" customHeight="1" x14ac:dyDescent="0.2">
      <c r="A12" s="1">
        <v>20</v>
      </c>
      <c r="B12" s="73" t="s">
        <v>21</v>
      </c>
      <c r="C12" s="157">
        <f>_xlfn.RANK.EQ(D12,$D$4:$D$88,0)</f>
        <v>9</v>
      </c>
      <c r="D12" s="158">
        <f t="shared" si="0"/>
        <v>2.5</v>
      </c>
      <c r="E12" s="159">
        <f>VLOOKUP($B12,'Оценка (Раздел 4)'!$A$6:$H$99,5,0)</f>
        <v>1</v>
      </c>
      <c r="F12" s="159">
        <f>VLOOKUP($B12,'Оценка (Раздел 4)'!$A$6:$H$99,6,0)</f>
        <v>0</v>
      </c>
      <c r="G12" s="159">
        <f>VLOOKUP($B12,'Оценка (Раздел 4)'!$A$6:$H$99,7,0)</f>
        <v>0.5</v>
      </c>
      <c r="H12" s="159">
        <f>VLOOKUP($B12,'Оценка (Раздел 4)'!$A$6:$H$99,8,0)</f>
        <v>1</v>
      </c>
    </row>
    <row r="13" spans="1:8" ht="15.95" customHeight="1" x14ac:dyDescent="0.2">
      <c r="A13" s="1">
        <v>25</v>
      </c>
      <c r="B13" s="73" t="s">
        <v>26</v>
      </c>
      <c r="C13" s="157" t="s">
        <v>445</v>
      </c>
      <c r="D13" s="158">
        <f t="shared" si="0"/>
        <v>2</v>
      </c>
      <c r="E13" s="159">
        <f>VLOOKUP($B13,'Оценка (Раздел 4)'!$A$6:$H$99,5,0)</f>
        <v>0</v>
      </c>
      <c r="F13" s="159">
        <f>VLOOKUP($B13,'Оценка (Раздел 4)'!$A$6:$H$99,6,0)</f>
        <v>0</v>
      </c>
      <c r="G13" s="159">
        <f>VLOOKUP($B13,'Оценка (Раздел 4)'!$A$6:$H$99,7,0)</f>
        <v>1</v>
      </c>
      <c r="H13" s="159">
        <f>VLOOKUP($B13,'Оценка (Раздел 4)'!$A$6:$H$99,8,0)</f>
        <v>1</v>
      </c>
    </row>
    <row r="14" spans="1:8" ht="15.95" customHeight="1" x14ac:dyDescent="0.2">
      <c r="A14" s="1">
        <v>69</v>
      </c>
      <c r="B14" s="73" t="s">
        <v>74</v>
      </c>
      <c r="C14" s="157" t="s">
        <v>445</v>
      </c>
      <c r="D14" s="158">
        <f t="shared" si="0"/>
        <v>2</v>
      </c>
      <c r="E14" s="159">
        <f>VLOOKUP($B14,'Оценка (Раздел 4)'!$A$6:$H$99,5,0)</f>
        <v>1</v>
      </c>
      <c r="F14" s="159">
        <f>VLOOKUP($B14,'Оценка (Раздел 4)'!$A$6:$H$99,6,0)</f>
        <v>0</v>
      </c>
      <c r="G14" s="159">
        <f>VLOOKUP($B14,'Оценка (Раздел 4)'!$A$6:$H$99,7,0)</f>
        <v>0</v>
      </c>
      <c r="H14" s="159">
        <f>VLOOKUP($B14,'Оценка (Раздел 4)'!$A$6:$H$99,8,0)</f>
        <v>1</v>
      </c>
    </row>
    <row r="15" spans="1:8" ht="15.95" customHeight="1" x14ac:dyDescent="0.2">
      <c r="A15" s="1">
        <v>19</v>
      </c>
      <c r="B15" s="73" t="s">
        <v>20</v>
      </c>
      <c r="C15" s="157" t="s">
        <v>445</v>
      </c>
      <c r="D15" s="158">
        <f t="shared" si="0"/>
        <v>2</v>
      </c>
      <c r="E15" s="159">
        <f>VLOOKUP($B15,'Оценка (Раздел 4)'!$A$6:$H$99,5,0)</f>
        <v>0</v>
      </c>
      <c r="F15" s="159">
        <f>VLOOKUP($B15,'Оценка (Раздел 4)'!$A$6:$H$99,6,0)</f>
        <v>0</v>
      </c>
      <c r="G15" s="159">
        <f>VLOOKUP($B15,'Оценка (Раздел 4)'!$A$6:$H$99,7,0)</f>
        <v>1</v>
      </c>
      <c r="H15" s="159">
        <f>VLOOKUP($B15,'Оценка (Раздел 4)'!$A$6:$H$99,8,0)</f>
        <v>1</v>
      </c>
    </row>
    <row r="16" spans="1:8" ht="15.95" customHeight="1" x14ac:dyDescent="0.2">
      <c r="A16" s="1">
        <v>30</v>
      </c>
      <c r="B16" s="73" t="s">
        <v>32</v>
      </c>
      <c r="C16" s="157" t="s">
        <v>445</v>
      </c>
      <c r="D16" s="158">
        <f t="shared" si="0"/>
        <v>2</v>
      </c>
      <c r="E16" s="159">
        <f>VLOOKUP($B16,'Оценка (Раздел 4)'!$A$6:$H$99,5,0)</f>
        <v>1</v>
      </c>
      <c r="F16" s="159">
        <f>VLOOKUP($B16,'Оценка (Раздел 4)'!$A$6:$H$99,6,0)</f>
        <v>0</v>
      </c>
      <c r="G16" s="159">
        <f>VLOOKUP($B16,'Оценка (Раздел 4)'!$A$6:$H$99,7,0)</f>
        <v>0</v>
      </c>
      <c r="H16" s="159">
        <f>VLOOKUP($B16,'Оценка (Раздел 4)'!$A$6:$H$99,8,0)</f>
        <v>1</v>
      </c>
    </row>
    <row r="17" spans="1:8" ht="15.95" customHeight="1" x14ac:dyDescent="0.2">
      <c r="A17" s="1">
        <v>84</v>
      </c>
      <c r="B17" s="73" t="s">
        <v>214</v>
      </c>
      <c r="C17" s="157" t="s">
        <v>445</v>
      </c>
      <c r="D17" s="158">
        <f t="shared" si="0"/>
        <v>2</v>
      </c>
      <c r="E17" s="159">
        <f>VLOOKUP($B17,'Оценка (Раздел 4)'!$A$6:$H$99,5,0)</f>
        <v>0</v>
      </c>
      <c r="F17" s="159">
        <f>VLOOKUP($B17,'Оценка (Раздел 4)'!$A$6:$H$99,6,0)</f>
        <v>0</v>
      </c>
      <c r="G17" s="159">
        <f>VLOOKUP($B17,'Оценка (Раздел 4)'!$A$6:$H$99,7,0)</f>
        <v>1</v>
      </c>
      <c r="H17" s="159">
        <f>VLOOKUP($B17,'Оценка (Раздел 4)'!$A$6:$H$99,8,0)</f>
        <v>1</v>
      </c>
    </row>
    <row r="18" spans="1:8" ht="15.95" customHeight="1" x14ac:dyDescent="0.2">
      <c r="A18" s="1">
        <v>18</v>
      </c>
      <c r="B18" s="73" t="s">
        <v>18</v>
      </c>
      <c r="C18" s="144" t="s">
        <v>444</v>
      </c>
      <c r="D18" s="158">
        <f t="shared" si="0"/>
        <v>1</v>
      </c>
      <c r="E18" s="159">
        <f>VLOOKUP($B18,'Оценка (Раздел 4)'!$A$6:$H$99,5,0)</f>
        <v>0</v>
      </c>
      <c r="F18" s="159">
        <f>VLOOKUP($B18,'Оценка (Раздел 4)'!$A$6:$H$99,6,0)</f>
        <v>1</v>
      </c>
      <c r="G18" s="159">
        <f>VLOOKUP($B18,'Оценка (Раздел 4)'!$A$6:$H$99,7,0)</f>
        <v>0</v>
      </c>
      <c r="H18" s="159">
        <f>VLOOKUP($B18,'Оценка (Раздел 4)'!$A$6:$H$99,8,0)</f>
        <v>0</v>
      </c>
    </row>
    <row r="19" spans="1:8" ht="15.95" customHeight="1" x14ac:dyDescent="0.2">
      <c r="A19" s="1">
        <v>1</v>
      </c>
      <c r="B19" s="73" t="s">
        <v>1</v>
      </c>
      <c r="C19" s="144" t="s">
        <v>444</v>
      </c>
      <c r="D19" s="158">
        <f t="shared" si="0"/>
        <v>1</v>
      </c>
      <c r="E19" s="159">
        <f>VLOOKUP($B19,'Оценка (Раздел 4)'!$A$6:$H$99,5,0)</f>
        <v>0</v>
      </c>
      <c r="F19" s="159">
        <f>VLOOKUP($B19,'Оценка (Раздел 4)'!$A$6:$H$99,6,0)</f>
        <v>0</v>
      </c>
      <c r="G19" s="159">
        <f>VLOOKUP($B19,'Оценка (Раздел 4)'!$A$6:$H$99,7,0)</f>
        <v>1</v>
      </c>
      <c r="H19" s="159">
        <f>VLOOKUP($B19,'Оценка (Раздел 4)'!$A$6:$H$99,8,0)</f>
        <v>0</v>
      </c>
    </row>
    <row r="20" spans="1:8" ht="15.95" customHeight="1" x14ac:dyDescent="0.2">
      <c r="A20" s="1">
        <v>8</v>
      </c>
      <c r="B20" s="73" t="s">
        <v>8</v>
      </c>
      <c r="C20" s="144" t="s">
        <v>444</v>
      </c>
      <c r="D20" s="158">
        <f t="shared" si="0"/>
        <v>1</v>
      </c>
      <c r="E20" s="159">
        <f>VLOOKUP($B20,'Оценка (Раздел 4)'!$A$6:$H$99,5,0)</f>
        <v>0</v>
      </c>
      <c r="F20" s="159">
        <f>VLOOKUP($B20,'Оценка (Раздел 4)'!$A$6:$H$99,6,0)</f>
        <v>1</v>
      </c>
      <c r="G20" s="159">
        <f>VLOOKUP($B20,'Оценка (Раздел 4)'!$A$6:$H$99,7,0)</f>
        <v>0</v>
      </c>
      <c r="H20" s="159">
        <f>VLOOKUP($B20,'Оценка (Раздел 4)'!$A$6:$H$99,8,0)</f>
        <v>0</v>
      </c>
    </row>
    <row r="21" spans="1:8" ht="15.95" customHeight="1" x14ac:dyDescent="0.2">
      <c r="A21" s="1">
        <v>11</v>
      </c>
      <c r="B21" s="73" t="s">
        <v>11</v>
      </c>
      <c r="C21" s="144" t="s">
        <v>444</v>
      </c>
      <c r="D21" s="158">
        <f t="shared" si="0"/>
        <v>1</v>
      </c>
      <c r="E21" s="159">
        <f>VLOOKUP($B21,'Оценка (Раздел 4)'!$A$6:$H$99,5,0)</f>
        <v>0</v>
      </c>
      <c r="F21" s="159">
        <f>VLOOKUP($B21,'Оценка (Раздел 4)'!$A$6:$H$99,6,0)</f>
        <v>1</v>
      </c>
      <c r="G21" s="159">
        <f>VLOOKUP($B21,'Оценка (Раздел 4)'!$A$6:$H$99,7,0)</f>
        <v>0</v>
      </c>
      <c r="H21" s="159">
        <f>VLOOKUP($B21,'Оценка (Раздел 4)'!$A$6:$H$99,8,0)</f>
        <v>0</v>
      </c>
    </row>
    <row r="22" spans="1:8" ht="15.95" customHeight="1" x14ac:dyDescent="0.2">
      <c r="A22" s="1">
        <v>12</v>
      </c>
      <c r="B22" s="73" t="s">
        <v>12</v>
      </c>
      <c r="C22" s="144" t="s">
        <v>444</v>
      </c>
      <c r="D22" s="158">
        <f t="shared" si="0"/>
        <v>1</v>
      </c>
      <c r="E22" s="159">
        <f>VLOOKUP($B22,'Оценка (Раздел 4)'!$A$6:$H$99,5,0)</f>
        <v>0</v>
      </c>
      <c r="F22" s="159">
        <f>VLOOKUP($B22,'Оценка (Раздел 4)'!$A$6:$H$99,6,0)</f>
        <v>0</v>
      </c>
      <c r="G22" s="159">
        <f>VLOOKUP($B22,'Оценка (Раздел 4)'!$A$6:$H$99,7,0)</f>
        <v>0</v>
      </c>
      <c r="H22" s="159">
        <f>VLOOKUP($B22,'Оценка (Раздел 4)'!$A$6:$H$99,8,0)</f>
        <v>1</v>
      </c>
    </row>
    <row r="23" spans="1:8" ht="15.95" customHeight="1" x14ac:dyDescent="0.2">
      <c r="A23" s="1">
        <v>14</v>
      </c>
      <c r="B23" s="73" t="s">
        <v>14</v>
      </c>
      <c r="C23" s="144" t="s">
        <v>444</v>
      </c>
      <c r="D23" s="158">
        <f t="shared" si="0"/>
        <v>1</v>
      </c>
      <c r="E23" s="159">
        <f>VLOOKUP($B23,'Оценка (Раздел 4)'!$A$6:$H$99,5,0)</f>
        <v>0</v>
      </c>
      <c r="F23" s="159">
        <f>VLOOKUP($B23,'Оценка (Раздел 4)'!$A$6:$H$99,6,0)</f>
        <v>0</v>
      </c>
      <c r="G23" s="159">
        <f>VLOOKUP($B23,'Оценка (Раздел 4)'!$A$6:$H$99,7,0)</f>
        <v>1</v>
      </c>
      <c r="H23" s="159">
        <f>VLOOKUP($B23,'Оценка (Раздел 4)'!$A$6:$H$99,8,0)</f>
        <v>0</v>
      </c>
    </row>
    <row r="24" spans="1:8" ht="15.95" customHeight="1" x14ac:dyDescent="0.2">
      <c r="A24" s="1">
        <v>24</v>
      </c>
      <c r="B24" s="73" t="s">
        <v>25</v>
      </c>
      <c r="C24" s="144" t="s">
        <v>444</v>
      </c>
      <c r="D24" s="158">
        <f t="shared" si="0"/>
        <v>1</v>
      </c>
      <c r="E24" s="159">
        <f>VLOOKUP($B24,'Оценка (Раздел 4)'!$A$6:$H$99,5,0)</f>
        <v>0</v>
      </c>
      <c r="F24" s="159">
        <f>VLOOKUP($B24,'Оценка (Раздел 4)'!$A$6:$H$99,6,0)</f>
        <v>0</v>
      </c>
      <c r="G24" s="159">
        <f>VLOOKUP($B24,'Оценка (Раздел 4)'!$A$6:$H$99,7,0)</f>
        <v>1</v>
      </c>
      <c r="H24" s="159">
        <f>VLOOKUP($B24,'Оценка (Раздел 4)'!$A$6:$H$99,8,0)</f>
        <v>0</v>
      </c>
    </row>
    <row r="25" spans="1:8" ht="15.95" customHeight="1" x14ac:dyDescent="0.2">
      <c r="A25" s="1">
        <v>48</v>
      </c>
      <c r="B25" s="73" t="s">
        <v>51</v>
      </c>
      <c r="C25" s="144" t="s">
        <v>444</v>
      </c>
      <c r="D25" s="158">
        <f t="shared" si="0"/>
        <v>1</v>
      </c>
      <c r="E25" s="159">
        <f>VLOOKUP($B25,'Оценка (Раздел 4)'!$A$6:$H$99,5,0)</f>
        <v>0</v>
      </c>
      <c r="F25" s="159">
        <f>VLOOKUP($B25,'Оценка (Раздел 4)'!$A$6:$H$99,6,0)</f>
        <v>0</v>
      </c>
      <c r="G25" s="159">
        <f>VLOOKUP($B25,'Оценка (Раздел 4)'!$A$6:$H$99,7,0)</f>
        <v>0</v>
      </c>
      <c r="H25" s="159">
        <f>VLOOKUP($B25,'Оценка (Раздел 4)'!$A$6:$H$99,8,0)</f>
        <v>1</v>
      </c>
    </row>
    <row r="26" spans="1:8" ht="15.95" customHeight="1" x14ac:dyDescent="0.2">
      <c r="A26" s="1">
        <v>60</v>
      </c>
      <c r="B26" s="73" t="s">
        <v>64</v>
      </c>
      <c r="C26" s="144" t="s">
        <v>444</v>
      </c>
      <c r="D26" s="158">
        <f t="shared" si="0"/>
        <v>1</v>
      </c>
      <c r="E26" s="159">
        <f>VLOOKUP($B26,'Оценка (Раздел 4)'!$A$6:$H$99,5,0)</f>
        <v>1</v>
      </c>
      <c r="F26" s="159">
        <f>VLOOKUP($B26,'Оценка (Раздел 4)'!$A$6:$H$99,6,0)</f>
        <v>0</v>
      </c>
      <c r="G26" s="159">
        <f>VLOOKUP($B26,'Оценка (Раздел 4)'!$A$6:$H$99,7,0)</f>
        <v>0</v>
      </c>
      <c r="H26" s="159">
        <f>VLOOKUP($B26,'Оценка (Раздел 4)'!$A$6:$H$99,8,0)</f>
        <v>0</v>
      </c>
    </row>
    <row r="27" spans="1:8" ht="15.95" customHeight="1" x14ac:dyDescent="0.2">
      <c r="A27" s="1">
        <v>61</v>
      </c>
      <c r="B27" s="73" t="s">
        <v>65</v>
      </c>
      <c r="C27" s="144" t="s">
        <v>444</v>
      </c>
      <c r="D27" s="158">
        <f t="shared" si="0"/>
        <v>1</v>
      </c>
      <c r="E27" s="159">
        <f>VLOOKUP($B27,'Оценка (Раздел 4)'!$A$6:$H$99,5,0)</f>
        <v>0</v>
      </c>
      <c r="F27" s="159">
        <f>VLOOKUP($B27,'Оценка (Раздел 4)'!$A$6:$H$99,6,0)</f>
        <v>0</v>
      </c>
      <c r="G27" s="159">
        <f>VLOOKUP($B27,'Оценка (Раздел 4)'!$A$6:$H$99,7,0)</f>
        <v>0</v>
      </c>
      <c r="H27" s="159">
        <f>VLOOKUP($B27,'Оценка (Раздел 4)'!$A$6:$H$99,8,0)</f>
        <v>1</v>
      </c>
    </row>
    <row r="28" spans="1:8" ht="15.95" customHeight="1" x14ac:dyDescent="0.2">
      <c r="A28" s="1">
        <v>3</v>
      </c>
      <c r="B28" s="73" t="s">
        <v>3</v>
      </c>
      <c r="C28" s="144" t="s">
        <v>444</v>
      </c>
      <c r="D28" s="158">
        <f t="shared" si="0"/>
        <v>1</v>
      </c>
      <c r="E28" s="159">
        <f>VLOOKUP($B28,'Оценка (Раздел 4)'!$A$6:$H$99,5,0)</f>
        <v>0</v>
      </c>
      <c r="F28" s="159">
        <f>VLOOKUP($B28,'Оценка (Раздел 4)'!$A$6:$H$99,6,0)</f>
        <v>0</v>
      </c>
      <c r="G28" s="159">
        <f>VLOOKUP($B28,'Оценка (Раздел 4)'!$A$6:$H$99,7,0)</f>
        <v>0</v>
      </c>
      <c r="H28" s="159">
        <f>VLOOKUP($B28,'Оценка (Раздел 4)'!$A$6:$H$99,8,0)</f>
        <v>1</v>
      </c>
    </row>
    <row r="29" spans="1:8" ht="15.95" customHeight="1" x14ac:dyDescent="0.2">
      <c r="A29" s="1">
        <v>49</v>
      </c>
      <c r="B29" s="73" t="s">
        <v>52</v>
      </c>
      <c r="C29" s="144" t="s">
        <v>444</v>
      </c>
      <c r="D29" s="158">
        <f t="shared" si="0"/>
        <v>1</v>
      </c>
      <c r="E29" s="159">
        <f>VLOOKUP($B29,'Оценка (Раздел 4)'!$A$6:$H$99,5,0)</f>
        <v>1</v>
      </c>
      <c r="F29" s="159">
        <f>VLOOKUP($B29,'Оценка (Раздел 4)'!$A$6:$H$99,6,0)</f>
        <v>0</v>
      </c>
      <c r="G29" s="159">
        <f>VLOOKUP($B29,'Оценка (Раздел 4)'!$A$6:$H$99,7,0)</f>
        <v>0</v>
      </c>
      <c r="H29" s="159">
        <f>VLOOKUP($B29,'Оценка (Раздел 4)'!$A$6:$H$99,8,0)</f>
        <v>0</v>
      </c>
    </row>
    <row r="30" spans="1:8" ht="15.95" customHeight="1" x14ac:dyDescent="0.2">
      <c r="A30" s="1">
        <v>53</v>
      </c>
      <c r="B30" s="73" t="s">
        <v>56</v>
      </c>
      <c r="C30" s="144" t="s">
        <v>444</v>
      </c>
      <c r="D30" s="158">
        <f t="shared" si="0"/>
        <v>1</v>
      </c>
      <c r="E30" s="159">
        <f>VLOOKUP($B30,'Оценка (Раздел 4)'!$A$6:$H$99,5,0)</f>
        <v>0</v>
      </c>
      <c r="F30" s="159">
        <f>VLOOKUP($B30,'Оценка (Раздел 4)'!$A$6:$H$99,6,0)</f>
        <v>0</v>
      </c>
      <c r="G30" s="159">
        <f>VLOOKUP($B30,'Оценка (Раздел 4)'!$A$6:$H$99,7,0)</f>
        <v>0</v>
      </c>
      <c r="H30" s="159">
        <f>VLOOKUP($B30,'Оценка (Раздел 4)'!$A$6:$H$99,8,0)</f>
        <v>1</v>
      </c>
    </row>
    <row r="31" spans="1:8" ht="15.95" customHeight="1" x14ac:dyDescent="0.2">
      <c r="A31" s="1">
        <v>63</v>
      </c>
      <c r="B31" s="73" t="s">
        <v>68</v>
      </c>
      <c r="C31" s="144" t="s">
        <v>444</v>
      </c>
      <c r="D31" s="158">
        <f t="shared" si="0"/>
        <v>1</v>
      </c>
      <c r="E31" s="159">
        <f>VLOOKUP($B31,'Оценка (Раздел 4)'!$A$6:$H$99,5,0)</f>
        <v>0</v>
      </c>
      <c r="F31" s="159">
        <f>VLOOKUP($B31,'Оценка (Раздел 4)'!$A$6:$H$99,6,0)</f>
        <v>0</v>
      </c>
      <c r="G31" s="159">
        <f>VLOOKUP($B31,'Оценка (Раздел 4)'!$A$6:$H$99,7,0)</f>
        <v>0</v>
      </c>
      <c r="H31" s="159">
        <f>VLOOKUP($B31,'Оценка (Раздел 4)'!$A$6:$H$99,8,0)</f>
        <v>1</v>
      </c>
    </row>
    <row r="32" spans="1:8" ht="15.95" customHeight="1" x14ac:dyDescent="0.2">
      <c r="A32" s="1">
        <v>37</v>
      </c>
      <c r="B32" s="73" t="s">
        <v>40</v>
      </c>
      <c r="C32" s="144" t="s">
        <v>443</v>
      </c>
      <c r="D32" s="158">
        <f t="shared" si="0"/>
        <v>0.5</v>
      </c>
      <c r="E32" s="159">
        <f>VLOOKUP($B32,'Оценка (Раздел 4)'!$A$6:$H$99,5,0)</f>
        <v>0</v>
      </c>
      <c r="F32" s="159">
        <f>VLOOKUP($B32,'Оценка (Раздел 4)'!$A$6:$H$99,6,0)</f>
        <v>0</v>
      </c>
      <c r="G32" s="159">
        <f>VLOOKUP($B32,'Оценка (Раздел 4)'!$A$6:$H$99,7,0)</f>
        <v>0.5</v>
      </c>
      <c r="H32" s="159">
        <f>VLOOKUP($B32,'Оценка (Раздел 4)'!$A$6:$H$99,8,0)</f>
        <v>0</v>
      </c>
    </row>
    <row r="33" spans="1:8" ht="15.95" customHeight="1" x14ac:dyDescent="0.2">
      <c r="A33" s="1">
        <v>64</v>
      </c>
      <c r="B33" s="73" t="s">
        <v>69</v>
      </c>
      <c r="C33" s="144" t="s">
        <v>443</v>
      </c>
      <c r="D33" s="158">
        <f t="shared" si="0"/>
        <v>0.5</v>
      </c>
      <c r="E33" s="159">
        <f>VLOOKUP($B33,'Оценка (Раздел 4)'!$A$6:$H$99,5,0)</f>
        <v>0</v>
      </c>
      <c r="F33" s="159">
        <f>VLOOKUP($B33,'Оценка (Раздел 4)'!$A$6:$H$99,6,0)</f>
        <v>0</v>
      </c>
      <c r="G33" s="159">
        <f>VLOOKUP($B33,'Оценка (Раздел 4)'!$A$6:$H$99,7,0)</f>
        <v>0</v>
      </c>
      <c r="H33" s="159">
        <f>VLOOKUP($B33,'Оценка (Раздел 4)'!$A$6:$H$99,8,0)</f>
        <v>0.5</v>
      </c>
    </row>
    <row r="34" spans="1:8" ht="15.95" customHeight="1" x14ac:dyDescent="0.2">
      <c r="A34" s="1">
        <v>2</v>
      </c>
      <c r="B34" s="73" t="s">
        <v>2</v>
      </c>
      <c r="C34" s="144" t="s">
        <v>442</v>
      </c>
      <c r="D34" s="158">
        <f t="shared" si="0"/>
        <v>0</v>
      </c>
      <c r="E34" s="159">
        <f>VLOOKUP($B34,'Оценка (Раздел 4)'!$A$6:$H$99,5,0)</f>
        <v>0</v>
      </c>
      <c r="F34" s="159">
        <f>VLOOKUP($B34,'Оценка (Раздел 4)'!$A$6:$H$99,6,0)</f>
        <v>0</v>
      </c>
      <c r="G34" s="159">
        <f>VLOOKUP($B34,'Оценка (Раздел 4)'!$A$6:$H$99,7,0)</f>
        <v>0</v>
      </c>
      <c r="H34" s="159">
        <f>VLOOKUP($B34,'Оценка (Раздел 4)'!$A$6:$H$99,8,0)</f>
        <v>0</v>
      </c>
    </row>
    <row r="35" spans="1:8" ht="15.95" customHeight="1" x14ac:dyDescent="0.2">
      <c r="A35" s="1">
        <v>4</v>
      </c>
      <c r="B35" s="73" t="s">
        <v>4</v>
      </c>
      <c r="C35" s="144" t="s">
        <v>442</v>
      </c>
      <c r="D35" s="158">
        <f t="shared" si="0"/>
        <v>0</v>
      </c>
      <c r="E35" s="159">
        <f>VLOOKUP($B35,'Оценка (Раздел 4)'!$A$6:$H$99,5,0)</f>
        <v>0</v>
      </c>
      <c r="F35" s="159">
        <f>VLOOKUP($B35,'Оценка (Раздел 4)'!$A$6:$H$99,6,0)</f>
        <v>0</v>
      </c>
      <c r="G35" s="159">
        <f>VLOOKUP($B35,'Оценка (Раздел 4)'!$A$6:$H$99,7,0)</f>
        <v>0</v>
      </c>
      <c r="H35" s="159">
        <f>VLOOKUP($B35,'Оценка (Раздел 4)'!$A$6:$H$99,8,0)</f>
        <v>0</v>
      </c>
    </row>
    <row r="36" spans="1:8" ht="15.95" customHeight="1" x14ac:dyDescent="0.2">
      <c r="A36" s="1">
        <v>5</v>
      </c>
      <c r="B36" s="73" t="s">
        <v>5</v>
      </c>
      <c r="C36" s="144" t="s">
        <v>442</v>
      </c>
      <c r="D36" s="158">
        <f t="shared" ref="D36:D67" si="1">SUM(E36:H36)</f>
        <v>0</v>
      </c>
      <c r="E36" s="159">
        <f>VLOOKUP($B36,'Оценка (Раздел 4)'!$A$6:$H$99,5,0)</f>
        <v>0</v>
      </c>
      <c r="F36" s="159">
        <f>VLOOKUP($B36,'Оценка (Раздел 4)'!$A$6:$H$99,6,0)</f>
        <v>0</v>
      </c>
      <c r="G36" s="159">
        <f>VLOOKUP($B36,'Оценка (Раздел 4)'!$A$6:$H$99,7,0)</f>
        <v>0</v>
      </c>
      <c r="H36" s="159">
        <f>VLOOKUP($B36,'Оценка (Раздел 4)'!$A$6:$H$99,8,0)</f>
        <v>0</v>
      </c>
    </row>
    <row r="37" spans="1:8" ht="15.95" customHeight="1" x14ac:dyDescent="0.2">
      <c r="A37" s="1">
        <v>6</v>
      </c>
      <c r="B37" s="73" t="s">
        <v>6</v>
      </c>
      <c r="C37" s="144" t="s">
        <v>442</v>
      </c>
      <c r="D37" s="158">
        <f t="shared" si="1"/>
        <v>0</v>
      </c>
      <c r="E37" s="159">
        <f>VLOOKUP($B37,'Оценка (Раздел 4)'!$A$6:$H$99,5,0)</f>
        <v>0</v>
      </c>
      <c r="F37" s="159">
        <f>VLOOKUP($B37,'Оценка (Раздел 4)'!$A$6:$H$99,6,0)</f>
        <v>0</v>
      </c>
      <c r="G37" s="159">
        <f>VLOOKUP($B37,'Оценка (Раздел 4)'!$A$6:$H$99,7,0)</f>
        <v>0</v>
      </c>
      <c r="H37" s="159">
        <f>VLOOKUP($B37,'Оценка (Раздел 4)'!$A$6:$H$99,8,0)</f>
        <v>0</v>
      </c>
    </row>
    <row r="38" spans="1:8" ht="15.95" customHeight="1" x14ac:dyDescent="0.2">
      <c r="A38" s="1">
        <v>7</v>
      </c>
      <c r="B38" s="73" t="s">
        <v>7</v>
      </c>
      <c r="C38" s="144" t="s">
        <v>442</v>
      </c>
      <c r="D38" s="158">
        <f t="shared" si="1"/>
        <v>0</v>
      </c>
      <c r="E38" s="159">
        <f>VLOOKUP($B38,'Оценка (Раздел 4)'!$A$6:$H$99,5,0)</f>
        <v>0</v>
      </c>
      <c r="F38" s="159">
        <f>VLOOKUP($B38,'Оценка (Раздел 4)'!$A$6:$H$99,6,0)</f>
        <v>0</v>
      </c>
      <c r="G38" s="159">
        <f>VLOOKUP($B38,'Оценка (Раздел 4)'!$A$6:$H$99,7,0)</f>
        <v>0</v>
      </c>
      <c r="H38" s="159">
        <f>VLOOKUP($B38,'Оценка (Раздел 4)'!$A$6:$H$99,8,0)</f>
        <v>0</v>
      </c>
    </row>
    <row r="39" spans="1:8" ht="15.95" customHeight="1" x14ac:dyDescent="0.2">
      <c r="A39" s="1">
        <v>9</v>
      </c>
      <c r="B39" s="73" t="s">
        <v>9</v>
      </c>
      <c r="C39" s="144" t="s">
        <v>442</v>
      </c>
      <c r="D39" s="158">
        <f t="shared" si="1"/>
        <v>0</v>
      </c>
      <c r="E39" s="159">
        <f>VLOOKUP($B39,'Оценка (Раздел 4)'!$A$6:$H$99,5,0)</f>
        <v>0</v>
      </c>
      <c r="F39" s="159">
        <f>VLOOKUP($B39,'Оценка (Раздел 4)'!$A$6:$H$99,6,0)</f>
        <v>0</v>
      </c>
      <c r="G39" s="159">
        <f>VLOOKUP($B39,'Оценка (Раздел 4)'!$A$6:$H$99,7,0)</f>
        <v>0</v>
      </c>
      <c r="H39" s="159">
        <f>VLOOKUP($B39,'Оценка (Раздел 4)'!$A$6:$H$99,8,0)</f>
        <v>0</v>
      </c>
    </row>
    <row r="40" spans="1:8" ht="15.95" customHeight="1" x14ac:dyDescent="0.2">
      <c r="A40" s="1">
        <v>13</v>
      </c>
      <c r="B40" s="73" t="s">
        <v>13</v>
      </c>
      <c r="C40" s="144" t="s">
        <v>442</v>
      </c>
      <c r="D40" s="158">
        <f t="shared" si="1"/>
        <v>0</v>
      </c>
      <c r="E40" s="159">
        <f>VLOOKUP($B40,'Оценка (Раздел 4)'!$A$6:$H$99,5,0)</f>
        <v>0</v>
      </c>
      <c r="F40" s="159">
        <f>VLOOKUP($B40,'Оценка (Раздел 4)'!$A$6:$H$99,6,0)</f>
        <v>0</v>
      </c>
      <c r="G40" s="159">
        <f>VLOOKUP($B40,'Оценка (Раздел 4)'!$A$6:$H$99,7,0)</f>
        <v>0</v>
      </c>
      <c r="H40" s="159">
        <f>VLOOKUP($B40,'Оценка (Раздел 4)'!$A$6:$H$99,8,0)</f>
        <v>0</v>
      </c>
    </row>
    <row r="41" spans="1:8" ht="15.95" customHeight="1" x14ac:dyDescent="0.2">
      <c r="A41" s="1">
        <v>15</v>
      </c>
      <c r="B41" s="73" t="s">
        <v>15</v>
      </c>
      <c r="C41" s="144" t="s">
        <v>442</v>
      </c>
      <c r="D41" s="158">
        <f t="shared" si="1"/>
        <v>0</v>
      </c>
      <c r="E41" s="159">
        <f>VLOOKUP($B41,'Оценка (Раздел 4)'!$A$6:$H$99,5,0)</f>
        <v>0</v>
      </c>
      <c r="F41" s="159">
        <f>VLOOKUP($B41,'Оценка (Раздел 4)'!$A$6:$H$99,6,0)</f>
        <v>0</v>
      </c>
      <c r="G41" s="159">
        <f>VLOOKUP($B41,'Оценка (Раздел 4)'!$A$6:$H$99,7,0)</f>
        <v>0</v>
      </c>
      <c r="H41" s="159">
        <f>VLOOKUP($B41,'Оценка (Раздел 4)'!$A$6:$H$99,8,0)</f>
        <v>0</v>
      </c>
    </row>
    <row r="42" spans="1:8" ht="15.95" customHeight="1" x14ac:dyDescent="0.2">
      <c r="A42" s="1">
        <v>16</v>
      </c>
      <c r="B42" s="73" t="s">
        <v>16</v>
      </c>
      <c r="C42" s="144" t="s">
        <v>442</v>
      </c>
      <c r="D42" s="158">
        <f t="shared" si="1"/>
        <v>0</v>
      </c>
      <c r="E42" s="159">
        <f>VLOOKUP($B42,'Оценка (Раздел 4)'!$A$6:$H$99,5,0)</f>
        <v>0</v>
      </c>
      <c r="F42" s="159">
        <f>VLOOKUP($B42,'Оценка (Раздел 4)'!$A$6:$H$99,6,0)</f>
        <v>0</v>
      </c>
      <c r="G42" s="159">
        <f>VLOOKUP($B42,'Оценка (Раздел 4)'!$A$6:$H$99,7,0)</f>
        <v>0</v>
      </c>
      <c r="H42" s="159">
        <f>VLOOKUP($B42,'Оценка (Раздел 4)'!$A$6:$H$99,8,0)</f>
        <v>0</v>
      </c>
    </row>
    <row r="43" spans="1:8" ht="15.95" customHeight="1" x14ac:dyDescent="0.2">
      <c r="A43" s="1">
        <v>17</v>
      </c>
      <c r="B43" s="73" t="s">
        <v>17</v>
      </c>
      <c r="C43" s="144" t="s">
        <v>442</v>
      </c>
      <c r="D43" s="158">
        <f t="shared" si="1"/>
        <v>0</v>
      </c>
      <c r="E43" s="159">
        <f>VLOOKUP($B43,'Оценка (Раздел 4)'!$A$6:$H$99,5,0)</f>
        <v>0</v>
      </c>
      <c r="F43" s="159">
        <f>VLOOKUP($B43,'Оценка (Раздел 4)'!$A$6:$H$99,6,0)</f>
        <v>0</v>
      </c>
      <c r="G43" s="159">
        <f>VLOOKUP($B43,'Оценка (Раздел 4)'!$A$6:$H$99,7,0)</f>
        <v>0</v>
      </c>
      <c r="H43" s="159">
        <f>VLOOKUP($B43,'Оценка (Раздел 4)'!$A$6:$H$99,8,0)</f>
        <v>0</v>
      </c>
    </row>
    <row r="44" spans="1:8" ht="15.95" customHeight="1" x14ac:dyDescent="0.2">
      <c r="A44" s="1">
        <v>21</v>
      </c>
      <c r="B44" s="73" t="s">
        <v>22</v>
      </c>
      <c r="C44" s="144" t="s">
        <v>442</v>
      </c>
      <c r="D44" s="158">
        <f t="shared" si="1"/>
        <v>0</v>
      </c>
      <c r="E44" s="159">
        <f>VLOOKUP($B44,'Оценка (Раздел 4)'!$A$6:$H$99,5,0)</f>
        <v>0</v>
      </c>
      <c r="F44" s="159">
        <f>VLOOKUP($B44,'Оценка (Раздел 4)'!$A$6:$H$99,6,0)</f>
        <v>0</v>
      </c>
      <c r="G44" s="159">
        <f>VLOOKUP($B44,'Оценка (Раздел 4)'!$A$6:$H$99,7,0)</f>
        <v>0</v>
      </c>
      <c r="H44" s="159">
        <f>VLOOKUP($B44,'Оценка (Раздел 4)'!$A$6:$H$99,8,0)</f>
        <v>0</v>
      </c>
    </row>
    <row r="45" spans="1:8" ht="15.95" customHeight="1" x14ac:dyDescent="0.2">
      <c r="A45" s="1">
        <v>22</v>
      </c>
      <c r="B45" s="73" t="s">
        <v>23</v>
      </c>
      <c r="C45" s="144" t="s">
        <v>442</v>
      </c>
      <c r="D45" s="158">
        <f t="shared" si="1"/>
        <v>0</v>
      </c>
      <c r="E45" s="159">
        <f>VLOOKUP($B45,'Оценка (Раздел 4)'!$A$6:$H$99,5,0)</f>
        <v>0</v>
      </c>
      <c r="F45" s="159">
        <f>VLOOKUP($B45,'Оценка (Раздел 4)'!$A$6:$H$99,6,0)</f>
        <v>0</v>
      </c>
      <c r="G45" s="159">
        <f>VLOOKUP($B45,'Оценка (Раздел 4)'!$A$6:$H$99,7,0)</f>
        <v>0</v>
      </c>
      <c r="H45" s="159">
        <f>VLOOKUP($B45,'Оценка (Раздел 4)'!$A$6:$H$99,8,0)</f>
        <v>0</v>
      </c>
    </row>
    <row r="46" spans="1:8" ht="15.95" customHeight="1" x14ac:dyDescent="0.2">
      <c r="A46" s="1">
        <v>23</v>
      </c>
      <c r="B46" s="73" t="s">
        <v>24</v>
      </c>
      <c r="C46" s="144" t="s">
        <v>442</v>
      </c>
      <c r="D46" s="158">
        <f t="shared" si="1"/>
        <v>0</v>
      </c>
      <c r="E46" s="159">
        <f>VLOOKUP($B46,'Оценка (Раздел 4)'!$A$6:$H$99,5,0)</f>
        <v>0</v>
      </c>
      <c r="F46" s="159">
        <f>VLOOKUP($B46,'Оценка (Раздел 4)'!$A$6:$H$99,6,0)</f>
        <v>0</v>
      </c>
      <c r="G46" s="159">
        <f>VLOOKUP($B46,'Оценка (Раздел 4)'!$A$6:$H$99,7,0)</f>
        <v>0</v>
      </c>
      <c r="H46" s="159">
        <f>VLOOKUP($B46,'Оценка (Раздел 4)'!$A$6:$H$99,8,0)</f>
        <v>0</v>
      </c>
    </row>
    <row r="47" spans="1:8" ht="15.95" customHeight="1" x14ac:dyDescent="0.2">
      <c r="A47" s="1">
        <v>26</v>
      </c>
      <c r="B47" s="73" t="s">
        <v>27</v>
      </c>
      <c r="C47" s="144" t="s">
        <v>442</v>
      </c>
      <c r="D47" s="158">
        <f t="shared" si="1"/>
        <v>0</v>
      </c>
      <c r="E47" s="159">
        <f>VLOOKUP($B47,'Оценка (Раздел 4)'!$A$6:$H$99,5,0)</f>
        <v>0</v>
      </c>
      <c r="F47" s="159">
        <f>VLOOKUP($B47,'Оценка (Раздел 4)'!$A$6:$H$99,6,0)</f>
        <v>0</v>
      </c>
      <c r="G47" s="159">
        <f>VLOOKUP($B47,'Оценка (Раздел 4)'!$A$6:$H$99,7,0)</f>
        <v>0</v>
      </c>
      <c r="H47" s="159">
        <f>VLOOKUP($B47,'Оценка (Раздел 4)'!$A$6:$H$99,8,0)</f>
        <v>0</v>
      </c>
    </row>
    <row r="48" spans="1:8" ht="15.95" customHeight="1" x14ac:dyDescent="0.2">
      <c r="A48" s="1">
        <v>27</v>
      </c>
      <c r="B48" s="73" t="s">
        <v>28</v>
      </c>
      <c r="C48" s="144" t="s">
        <v>442</v>
      </c>
      <c r="D48" s="158">
        <f t="shared" si="1"/>
        <v>0</v>
      </c>
      <c r="E48" s="159">
        <f>VLOOKUP($B48,'Оценка (Раздел 4)'!$A$6:$H$99,5,0)</f>
        <v>0</v>
      </c>
      <c r="F48" s="159">
        <f>VLOOKUP($B48,'Оценка (Раздел 4)'!$A$6:$H$99,6,0)</f>
        <v>0</v>
      </c>
      <c r="G48" s="159">
        <f>VLOOKUP($B48,'Оценка (Раздел 4)'!$A$6:$H$99,7,0)</f>
        <v>0</v>
      </c>
      <c r="H48" s="159">
        <f>VLOOKUP($B48,'Оценка (Раздел 4)'!$A$6:$H$99,8,0)</f>
        <v>0</v>
      </c>
    </row>
    <row r="49" spans="1:8" ht="15.95" customHeight="1" x14ac:dyDescent="0.2">
      <c r="A49" s="1">
        <v>28</v>
      </c>
      <c r="B49" s="73" t="s">
        <v>29</v>
      </c>
      <c r="C49" s="144" t="s">
        <v>442</v>
      </c>
      <c r="D49" s="158">
        <f t="shared" si="1"/>
        <v>0</v>
      </c>
      <c r="E49" s="159">
        <f>VLOOKUP($B49,'Оценка (Раздел 4)'!$A$6:$H$99,5,0)</f>
        <v>0</v>
      </c>
      <c r="F49" s="159">
        <f>VLOOKUP($B49,'Оценка (Раздел 4)'!$A$6:$H$99,6,0)</f>
        <v>0</v>
      </c>
      <c r="G49" s="159">
        <f>VLOOKUP($B49,'Оценка (Раздел 4)'!$A$6:$H$99,7,0)</f>
        <v>0</v>
      </c>
      <c r="H49" s="159">
        <f>VLOOKUP($B49,'Оценка (Раздел 4)'!$A$6:$H$99,8,0)</f>
        <v>0</v>
      </c>
    </row>
    <row r="50" spans="1:8" ht="15.95" customHeight="1" x14ac:dyDescent="0.2">
      <c r="A50" s="1">
        <v>29</v>
      </c>
      <c r="B50" s="73" t="s">
        <v>30</v>
      </c>
      <c r="C50" s="144" t="s">
        <v>442</v>
      </c>
      <c r="D50" s="158">
        <f t="shared" si="1"/>
        <v>0</v>
      </c>
      <c r="E50" s="159">
        <f>VLOOKUP($B50,'Оценка (Раздел 4)'!$A$6:$H$99,5,0)</f>
        <v>0</v>
      </c>
      <c r="F50" s="159">
        <f>VLOOKUP($B50,'Оценка (Раздел 4)'!$A$6:$H$99,6,0)</f>
        <v>0</v>
      </c>
      <c r="G50" s="159">
        <f>VLOOKUP($B50,'Оценка (Раздел 4)'!$A$6:$H$99,7,0)</f>
        <v>0</v>
      </c>
      <c r="H50" s="159">
        <f>VLOOKUP($B50,'Оценка (Раздел 4)'!$A$6:$H$99,8,0)</f>
        <v>0</v>
      </c>
    </row>
    <row r="51" spans="1:8" ht="15.95" customHeight="1" x14ac:dyDescent="0.2">
      <c r="A51" s="1">
        <v>31</v>
      </c>
      <c r="B51" s="73" t="s">
        <v>33</v>
      </c>
      <c r="C51" s="144" t="s">
        <v>442</v>
      </c>
      <c r="D51" s="158">
        <f t="shared" si="1"/>
        <v>0</v>
      </c>
      <c r="E51" s="159">
        <f>VLOOKUP($B51,'Оценка (Раздел 4)'!$A$6:$H$99,5,0)</f>
        <v>0</v>
      </c>
      <c r="F51" s="159">
        <f>VLOOKUP($B51,'Оценка (Раздел 4)'!$A$6:$H$99,6,0)</f>
        <v>0</v>
      </c>
      <c r="G51" s="159">
        <f>VLOOKUP($B51,'Оценка (Раздел 4)'!$A$6:$H$99,7,0)</f>
        <v>0</v>
      </c>
      <c r="H51" s="159">
        <f>VLOOKUP($B51,'Оценка (Раздел 4)'!$A$6:$H$99,8,0)</f>
        <v>0</v>
      </c>
    </row>
    <row r="52" spans="1:8" ht="15.95" customHeight="1" x14ac:dyDescent="0.2">
      <c r="A52" s="1">
        <v>33</v>
      </c>
      <c r="B52" s="73" t="s">
        <v>35</v>
      </c>
      <c r="C52" s="144" t="s">
        <v>442</v>
      </c>
      <c r="D52" s="158">
        <f t="shared" si="1"/>
        <v>0</v>
      </c>
      <c r="E52" s="159">
        <f>VLOOKUP($B52,'Оценка (Раздел 4)'!$A$6:$H$99,5,0)</f>
        <v>0</v>
      </c>
      <c r="F52" s="159">
        <f>VLOOKUP($B52,'Оценка (Раздел 4)'!$A$6:$H$99,6,0)</f>
        <v>0</v>
      </c>
      <c r="G52" s="159">
        <f>VLOOKUP($B52,'Оценка (Раздел 4)'!$A$6:$H$99,7,0)</f>
        <v>0</v>
      </c>
      <c r="H52" s="159">
        <f>VLOOKUP($B52,'Оценка (Раздел 4)'!$A$6:$H$99,8,0)</f>
        <v>0</v>
      </c>
    </row>
    <row r="53" spans="1:8" ht="15.95" customHeight="1" x14ac:dyDescent="0.2">
      <c r="A53" s="1">
        <v>34</v>
      </c>
      <c r="B53" s="73" t="s">
        <v>36</v>
      </c>
      <c r="C53" s="144" t="s">
        <v>442</v>
      </c>
      <c r="D53" s="158">
        <f t="shared" si="1"/>
        <v>0</v>
      </c>
      <c r="E53" s="159">
        <f>VLOOKUP($B53,'Оценка (Раздел 4)'!$A$6:$H$99,5,0)</f>
        <v>0</v>
      </c>
      <c r="F53" s="159">
        <f>VLOOKUP($B53,'Оценка (Раздел 4)'!$A$6:$H$99,6,0)</f>
        <v>0</v>
      </c>
      <c r="G53" s="159">
        <f>VLOOKUP($B53,'Оценка (Раздел 4)'!$A$6:$H$99,7,0)</f>
        <v>0</v>
      </c>
      <c r="H53" s="159">
        <f>VLOOKUP($B53,'Оценка (Раздел 4)'!$A$6:$H$99,8,0)</f>
        <v>0</v>
      </c>
    </row>
    <row r="54" spans="1:8" ht="15.95" customHeight="1" x14ac:dyDescent="0.2">
      <c r="A54" s="1">
        <v>35</v>
      </c>
      <c r="B54" s="73" t="s">
        <v>37</v>
      </c>
      <c r="C54" s="144" t="s">
        <v>442</v>
      </c>
      <c r="D54" s="158">
        <f t="shared" si="1"/>
        <v>0</v>
      </c>
      <c r="E54" s="159">
        <f>VLOOKUP($B54,'Оценка (Раздел 4)'!$A$6:$H$99,5,0)</f>
        <v>0</v>
      </c>
      <c r="F54" s="159">
        <f>VLOOKUP($B54,'Оценка (Раздел 4)'!$A$6:$H$99,6,0)</f>
        <v>0</v>
      </c>
      <c r="G54" s="159">
        <f>VLOOKUP($B54,'Оценка (Раздел 4)'!$A$6:$H$99,7,0)</f>
        <v>0</v>
      </c>
      <c r="H54" s="159">
        <f>VLOOKUP($B54,'Оценка (Раздел 4)'!$A$6:$H$99,8,0)</f>
        <v>0</v>
      </c>
    </row>
    <row r="55" spans="1:8" ht="15.95" customHeight="1" x14ac:dyDescent="0.2">
      <c r="A55" s="1">
        <v>36</v>
      </c>
      <c r="B55" s="73" t="s">
        <v>39</v>
      </c>
      <c r="C55" s="144" t="s">
        <v>442</v>
      </c>
      <c r="D55" s="158">
        <f t="shared" si="1"/>
        <v>0</v>
      </c>
      <c r="E55" s="159">
        <f>VLOOKUP($B55,'Оценка (Раздел 4)'!$A$6:$H$99,5,0)</f>
        <v>0</v>
      </c>
      <c r="F55" s="159">
        <f>VLOOKUP($B55,'Оценка (Раздел 4)'!$A$6:$H$99,6,0)</f>
        <v>0</v>
      </c>
      <c r="G55" s="159">
        <f>VLOOKUP($B55,'Оценка (Раздел 4)'!$A$6:$H$99,7,0)</f>
        <v>0</v>
      </c>
      <c r="H55" s="159">
        <f>VLOOKUP($B55,'Оценка (Раздел 4)'!$A$6:$H$99,8,0)</f>
        <v>0</v>
      </c>
    </row>
    <row r="56" spans="1:8" ht="15.95" customHeight="1" x14ac:dyDescent="0.2">
      <c r="A56" s="1">
        <v>38</v>
      </c>
      <c r="B56" s="73" t="s">
        <v>41</v>
      </c>
      <c r="C56" s="144" t="s">
        <v>442</v>
      </c>
      <c r="D56" s="158">
        <f t="shared" si="1"/>
        <v>0</v>
      </c>
      <c r="E56" s="159">
        <f>VLOOKUP($B56,'Оценка (Раздел 4)'!$A$6:$H$99,5,0)</f>
        <v>0</v>
      </c>
      <c r="F56" s="159">
        <f>VLOOKUP($B56,'Оценка (Раздел 4)'!$A$6:$H$99,6,0)</f>
        <v>0</v>
      </c>
      <c r="G56" s="159">
        <f>VLOOKUP($B56,'Оценка (Раздел 4)'!$A$6:$H$99,7,0)</f>
        <v>0</v>
      </c>
      <c r="H56" s="159">
        <f>VLOOKUP($B56,'Оценка (Раздел 4)'!$A$6:$H$99,8,0)</f>
        <v>0</v>
      </c>
    </row>
    <row r="57" spans="1:8" ht="15.95" customHeight="1" x14ac:dyDescent="0.2">
      <c r="A57" s="1">
        <v>39</v>
      </c>
      <c r="B57" s="73" t="s">
        <v>42</v>
      </c>
      <c r="C57" s="144" t="s">
        <v>442</v>
      </c>
      <c r="D57" s="158">
        <f t="shared" si="1"/>
        <v>0</v>
      </c>
      <c r="E57" s="159">
        <f>VLOOKUP($B57,'Оценка (Раздел 4)'!$A$6:$H$99,5,0)</f>
        <v>0</v>
      </c>
      <c r="F57" s="159">
        <f>VLOOKUP($B57,'Оценка (Раздел 4)'!$A$6:$H$99,6,0)</f>
        <v>0</v>
      </c>
      <c r="G57" s="159">
        <f>VLOOKUP($B57,'Оценка (Раздел 4)'!$A$6:$H$99,7,0)</f>
        <v>0</v>
      </c>
      <c r="H57" s="159">
        <f>VLOOKUP($B57,'Оценка (Раздел 4)'!$A$6:$H$99,8,0)</f>
        <v>0</v>
      </c>
    </row>
    <row r="58" spans="1:8" ht="15.95" customHeight="1" x14ac:dyDescent="0.2">
      <c r="A58" s="1">
        <v>40</v>
      </c>
      <c r="B58" s="73" t="s">
        <v>93</v>
      </c>
      <c r="C58" s="144" t="s">
        <v>442</v>
      </c>
      <c r="D58" s="158">
        <f t="shared" si="1"/>
        <v>0</v>
      </c>
      <c r="E58" s="159">
        <f>VLOOKUP($B58,'Оценка (Раздел 4)'!$A$6:$H$99,5,0)</f>
        <v>0</v>
      </c>
      <c r="F58" s="159">
        <f>VLOOKUP($B58,'Оценка (Раздел 4)'!$A$6:$H$99,6,0)</f>
        <v>0</v>
      </c>
      <c r="G58" s="159">
        <f>VLOOKUP($B58,'Оценка (Раздел 4)'!$A$6:$H$99,7,0)</f>
        <v>0</v>
      </c>
      <c r="H58" s="159">
        <f>VLOOKUP($B58,'Оценка (Раздел 4)'!$A$6:$H$99,8,0)</f>
        <v>0</v>
      </c>
    </row>
    <row r="59" spans="1:8" ht="15.95" customHeight="1" x14ac:dyDescent="0.2">
      <c r="A59" s="1">
        <v>41</v>
      </c>
      <c r="B59" s="73" t="s">
        <v>43</v>
      </c>
      <c r="C59" s="144" t="s">
        <v>442</v>
      </c>
      <c r="D59" s="158">
        <f t="shared" si="1"/>
        <v>0</v>
      </c>
      <c r="E59" s="159">
        <f>VLOOKUP($B59,'Оценка (Раздел 4)'!$A$6:$H$99,5,0)</f>
        <v>0</v>
      </c>
      <c r="F59" s="159">
        <f>VLOOKUP($B59,'Оценка (Раздел 4)'!$A$6:$H$99,6,0)</f>
        <v>0</v>
      </c>
      <c r="G59" s="159">
        <f>VLOOKUP($B59,'Оценка (Раздел 4)'!$A$6:$H$99,7,0)</f>
        <v>0</v>
      </c>
      <c r="H59" s="159">
        <f>VLOOKUP($B59,'Оценка (Раздел 4)'!$A$6:$H$99,8,0)</f>
        <v>0</v>
      </c>
    </row>
    <row r="60" spans="1:8" ht="15.95" customHeight="1" x14ac:dyDescent="0.2">
      <c r="A60" s="1">
        <v>43</v>
      </c>
      <c r="B60" s="73" t="s">
        <v>46</v>
      </c>
      <c r="C60" s="144" t="s">
        <v>442</v>
      </c>
      <c r="D60" s="158">
        <f t="shared" si="1"/>
        <v>0</v>
      </c>
      <c r="E60" s="159">
        <f>VLOOKUP($B60,'Оценка (Раздел 4)'!$A$6:$H$99,5,0)</f>
        <v>0</v>
      </c>
      <c r="F60" s="159">
        <f>VLOOKUP($B60,'Оценка (Раздел 4)'!$A$6:$H$99,6,0)</f>
        <v>0</v>
      </c>
      <c r="G60" s="159">
        <f>VLOOKUP($B60,'Оценка (Раздел 4)'!$A$6:$H$99,7,0)</f>
        <v>0</v>
      </c>
      <c r="H60" s="159">
        <f>VLOOKUP($B60,'Оценка (Раздел 4)'!$A$6:$H$99,8,0)</f>
        <v>0</v>
      </c>
    </row>
    <row r="61" spans="1:8" ht="15.95" customHeight="1" x14ac:dyDescent="0.2">
      <c r="A61" s="1">
        <v>44</v>
      </c>
      <c r="B61" s="73" t="s">
        <v>47</v>
      </c>
      <c r="C61" s="144" t="s">
        <v>442</v>
      </c>
      <c r="D61" s="158">
        <f t="shared" si="1"/>
        <v>0</v>
      </c>
      <c r="E61" s="159">
        <f>VLOOKUP($B61,'Оценка (Раздел 4)'!$A$6:$H$99,5,0)</f>
        <v>0</v>
      </c>
      <c r="F61" s="159">
        <f>VLOOKUP($B61,'Оценка (Раздел 4)'!$A$6:$H$99,6,0)</f>
        <v>0</v>
      </c>
      <c r="G61" s="159">
        <f>VLOOKUP($B61,'Оценка (Раздел 4)'!$A$6:$H$99,7,0)</f>
        <v>0</v>
      </c>
      <c r="H61" s="159">
        <f>VLOOKUP($B61,'Оценка (Раздел 4)'!$A$6:$H$99,8,0)</f>
        <v>0</v>
      </c>
    </row>
    <row r="62" spans="1:8" ht="15.95" customHeight="1" x14ac:dyDescent="0.2">
      <c r="A62" s="1">
        <v>45</v>
      </c>
      <c r="B62" s="73" t="s">
        <v>48</v>
      </c>
      <c r="C62" s="144" t="s">
        <v>442</v>
      </c>
      <c r="D62" s="158">
        <f t="shared" si="1"/>
        <v>0</v>
      </c>
      <c r="E62" s="159">
        <f>VLOOKUP($B62,'Оценка (Раздел 4)'!$A$6:$H$99,5,0)</f>
        <v>0</v>
      </c>
      <c r="F62" s="159">
        <f>VLOOKUP($B62,'Оценка (Раздел 4)'!$A$6:$H$99,6,0)</f>
        <v>0</v>
      </c>
      <c r="G62" s="159">
        <f>VLOOKUP($B62,'Оценка (Раздел 4)'!$A$6:$H$99,7,0)</f>
        <v>0</v>
      </c>
      <c r="H62" s="159">
        <f>VLOOKUP($B62,'Оценка (Раздел 4)'!$A$6:$H$99,8,0)</f>
        <v>0</v>
      </c>
    </row>
    <row r="63" spans="1:8" ht="15.95" customHeight="1" x14ac:dyDescent="0.2">
      <c r="A63" s="1">
        <v>46</v>
      </c>
      <c r="B63" s="73" t="s">
        <v>49</v>
      </c>
      <c r="C63" s="144" t="s">
        <v>442</v>
      </c>
      <c r="D63" s="158">
        <f t="shared" si="1"/>
        <v>0</v>
      </c>
      <c r="E63" s="159">
        <f>VLOOKUP($B63,'Оценка (Раздел 4)'!$A$6:$H$99,5,0)</f>
        <v>0</v>
      </c>
      <c r="F63" s="159">
        <f>VLOOKUP($B63,'Оценка (Раздел 4)'!$A$6:$H$99,6,0)</f>
        <v>0</v>
      </c>
      <c r="G63" s="159">
        <f>VLOOKUP($B63,'Оценка (Раздел 4)'!$A$6:$H$99,7,0)</f>
        <v>0</v>
      </c>
      <c r="H63" s="159">
        <f>VLOOKUP($B63,'Оценка (Раздел 4)'!$A$6:$H$99,8,0)</f>
        <v>0</v>
      </c>
    </row>
    <row r="64" spans="1:8" ht="15.95" customHeight="1" x14ac:dyDescent="0.2">
      <c r="A64" s="1">
        <v>50</v>
      </c>
      <c r="B64" s="73" t="s">
        <v>53</v>
      </c>
      <c r="C64" s="144" t="s">
        <v>442</v>
      </c>
      <c r="D64" s="158">
        <f t="shared" si="1"/>
        <v>0</v>
      </c>
      <c r="E64" s="159">
        <f>VLOOKUP($B64,'Оценка (Раздел 4)'!$A$6:$H$99,5,0)</f>
        <v>0</v>
      </c>
      <c r="F64" s="159">
        <f>VLOOKUP($B64,'Оценка (Раздел 4)'!$A$6:$H$99,6,0)</f>
        <v>0</v>
      </c>
      <c r="G64" s="159">
        <f>VLOOKUP($B64,'Оценка (Раздел 4)'!$A$6:$H$99,7,0)</f>
        <v>0</v>
      </c>
      <c r="H64" s="159">
        <f>VLOOKUP($B64,'Оценка (Раздел 4)'!$A$6:$H$99,8,0)</f>
        <v>0</v>
      </c>
    </row>
    <row r="65" spans="1:8" ht="15.95" customHeight="1" x14ac:dyDescent="0.2">
      <c r="A65" s="1">
        <v>51</v>
      </c>
      <c r="B65" s="73" t="s">
        <v>54</v>
      </c>
      <c r="C65" s="144" t="s">
        <v>442</v>
      </c>
      <c r="D65" s="158">
        <f t="shared" si="1"/>
        <v>0</v>
      </c>
      <c r="E65" s="159">
        <f>VLOOKUP($B65,'Оценка (Раздел 4)'!$A$6:$H$99,5,0)</f>
        <v>0</v>
      </c>
      <c r="F65" s="159">
        <f>VLOOKUP($B65,'Оценка (Раздел 4)'!$A$6:$H$99,6,0)</f>
        <v>0</v>
      </c>
      <c r="G65" s="159">
        <f>VLOOKUP($B65,'Оценка (Раздел 4)'!$A$6:$H$99,7,0)</f>
        <v>0</v>
      </c>
      <c r="H65" s="159">
        <f>VLOOKUP($B65,'Оценка (Раздел 4)'!$A$6:$H$99,8,0)</f>
        <v>0</v>
      </c>
    </row>
    <row r="66" spans="1:8" ht="15.95" customHeight="1" x14ac:dyDescent="0.2">
      <c r="A66" s="1">
        <v>54</v>
      </c>
      <c r="B66" s="73" t="s">
        <v>57</v>
      </c>
      <c r="C66" s="144" t="s">
        <v>442</v>
      </c>
      <c r="D66" s="158">
        <f t="shared" si="1"/>
        <v>0</v>
      </c>
      <c r="E66" s="159">
        <f>VLOOKUP($B66,'Оценка (Раздел 4)'!$A$6:$H$99,5,0)</f>
        <v>0</v>
      </c>
      <c r="F66" s="159">
        <f>VLOOKUP($B66,'Оценка (Раздел 4)'!$A$6:$H$99,6,0)</f>
        <v>0</v>
      </c>
      <c r="G66" s="159">
        <f>VLOOKUP($B66,'Оценка (Раздел 4)'!$A$6:$H$99,7,0)</f>
        <v>0</v>
      </c>
      <c r="H66" s="159">
        <f>VLOOKUP($B66,'Оценка (Раздел 4)'!$A$6:$H$99,8,0)</f>
        <v>0</v>
      </c>
    </row>
    <row r="67" spans="1:8" ht="15.95" customHeight="1" x14ac:dyDescent="0.2">
      <c r="A67" s="1">
        <v>55</v>
      </c>
      <c r="B67" s="73" t="s">
        <v>58</v>
      </c>
      <c r="C67" s="144" t="s">
        <v>442</v>
      </c>
      <c r="D67" s="158">
        <f t="shared" si="1"/>
        <v>0</v>
      </c>
      <c r="E67" s="159">
        <f>VLOOKUP($B67,'Оценка (Раздел 4)'!$A$6:$H$99,5,0)</f>
        <v>0</v>
      </c>
      <c r="F67" s="159">
        <f>VLOOKUP($B67,'Оценка (Раздел 4)'!$A$6:$H$99,6,0)</f>
        <v>0</v>
      </c>
      <c r="G67" s="159">
        <f>VLOOKUP($B67,'Оценка (Раздел 4)'!$A$6:$H$99,7,0)</f>
        <v>0</v>
      </c>
      <c r="H67" s="159">
        <f>VLOOKUP($B67,'Оценка (Раздел 4)'!$A$6:$H$99,8,0)</f>
        <v>0</v>
      </c>
    </row>
    <row r="68" spans="1:8" ht="15.95" customHeight="1" x14ac:dyDescent="0.2">
      <c r="A68" s="1">
        <v>57</v>
      </c>
      <c r="B68" s="73" t="s">
        <v>61</v>
      </c>
      <c r="C68" s="144" t="s">
        <v>442</v>
      </c>
      <c r="D68" s="158">
        <f t="shared" ref="D68:D88" si="2">SUM(E68:H68)</f>
        <v>0</v>
      </c>
      <c r="E68" s="159">
        <f>VLOOKUP($B68,'Оценка (Раздел 4)'!$A$6:$H$99,5,0)</f>
        <v>0</v>
      </c>
      <c r="F68" s="159">
        <f>VLOOKUP($B68,'Оценка (Раздел 4)'!$A$6:$H$99,6,0)</f>
        <v>0</v>
      </c>
      <c r="G68" s="159">
        <f>VLOOKUP($B68,'Оценка (Раздел 4)'!$A$6:$H$99,7,0)</f>
        <v>0</v>
      </c>
      <c r="H68" s="159">
        <f>VLOOKUP($B68,'Оценка (Раздел 4)'!$A$6:$H$99,8,0)</f>
        <v>0</v>
      </c>
    </row>
    <row r="69" spans="1:8" ht="15.95" customHeight="1" x14ac:dyDescent="0.2">
      <c r="A69" s="1">
        <v>58</v>
      </c>
      <c r="B69" s="73" t="s">
        <v>62</v>
      </c>
      <c r="C69" s="144" t="s">
        <v>442</v>
      </c>
      <c r="D69" s="158">
        <f t="shared" si="2"/>
        <v>0</v>
      </c>
      <c r="E69" s="159">
        <f>VLOOKUP($B69,'Оценка (Раздел 4)'!$A$6:$H$99,5,0)</f>
        <v>0</v>
      </c>
      <c r="F69" s="159">
        <f>VLOOKUP($B69,'Оценка (Раздел 4)'!$A$6:$H$99,6,0)</f>
        <v>0</v>
      </c>
      <c r="G69" s="159">
        <f>VLOOKUP($B69,'Оценка (Раздел 4)'!$A$6:$H$99,7,0)</f>
        <v>0</v>
      </c>
      <c r="H69" s="159">
        <f>VLOOKUP($B69,'Оценка (Раздел 4)'!$A$6:$H$99,8,0)</f>
        <v>0</v>
      </c>
    </row>
    <row r="70" spans="1:8" ht="15.95" customHeight="1" x14ac:dyDescent="0.2">
      <c r="A70" s="1">
        <v>59</v>
      </c>
      <c r="B70" s="73" t="s">
        <v>63</v>
      </c>
      <c r="C70" s="144" t="s">
        <v>442</v>
      </c>
      <c r="D70" s="158">
        <f t="shared" si="2"/>
        <v>0</v>
      </c>
      <c r="E70" s="159">
        <f>VLOOKUP($B70,'Оценка (Раздел 4)'!$A$6:$H$99,5,0)</f>
        <v>0</v>
      </c>
      <c r="F70" s="159">
        <f>VLOOKUP($B70,'Оценка (Раздел 4)'!$A$6:$H$99,6,0)</f>
        <v>0</v>
      </c>
      <c r="G70" s="159">
        <f>VLOOKUP($B70,'Оценка (Раздел 4)'!$A$6:$H$99,7,0)</f>
        <v>0</v>
      </c>
      <c r="H70" s="159">
        <f>VLOOKUP($B70,'Оценка (Раздел 4)'!$A$6:$H$99,8,0)</f>
        <v>0</v>
      </c>
    </row>
    <row r="71" spans="1:8" ht="15.95" customHeight="1" x14ac:dyDescent="0.2">
      <c r="A71" s="1">
        <v>62</v>
      </c>
      <c r="B71" s="73" t="s">
        <v>66</v>
      </c>
      <c r="C71" s="144" t="s">
        <v>442</v>
      </c>
      <c r="D71" s="158">
        <f t="shared" si="2"/>
        <v>0</v>
      </c>
      <c r="E71" s="159">
        <f>VLOOKUP($B71,'Оценка (Раздел 4)'!$A$6:$H$99,5,0)</f>
        <v>0</v>
      </c>
      <c r="F71" s="159">
        <f>VLOOKUP($B71,'Оценка (Раздел 4)'!$A$6:$H$99,6,0)</f>
        <v>0</v>
      </c>
      <c r="G71" s="159">
        <f>VLOOKUP($B71,'Оценка (Раздел 4)'!$A$6:$H$99,7,0)</f>
        <v>0</v>
      </c>
      <c r="H71" s="159">
        <f>VLOOKUP($B71,'Оценка (Раздел 4)'!$A$6:$H$99,8,0)</f>
        <v>0</v>
      </c>
    </row>
    <row r="72" spans="1:8" ht="15.95" customHeight="1" x14ac:dyDescent="0.2">
      <c r="A72" s="1">
        <v>65</v>
      </c>
      <c r="B72" s="73" t="s">
        <v>70</v>
      </c>
      <c r="C72" s="144" t="s">
        <v>442</v>
      </c>
      <c r="D72" s="158">
        <f t="shared" si="2"/>
        <v>0</v>
      </c>
      <c r="E72" s="159">
        <f>VLOOKUP($B72,'Оценка (Раздел 4)'!$A$6:$H$99,5,0)</f>
        <v>0</v>
      </c>
      <c r="F72" s="159">
        <f>VLOOKUP($B72,'Оценка (Раздел 4)'!$A$6:$H$99,6,0)</f>
        <v>0</v>
      </c>
      <c r="G72" s="159">
        <f>VLOOKUP($B72,'Оценка (Раздел 4)'!$A$6:$H$99,7,0)</f>
        <v>0</v>
      </c>
      <c r="H72" s="159">
        <f>VLOOKUP($B72,'Оценка (Раздел 4)'!$A$6:$H$99,8,0)</f>
        <v>0</v>
      </c>
    </row>
    <row r="73" spans="1:8" ht="15.95" customHeight="1" x14ac:dyDescent="0.2">
      <c r="A73" s="1">
        <v>66</v>
      </c>
      <c r="B73" s="73" t="s">
        <v>71</v>
      </c>
      <c r="C73" s="144" t="s">
        <v>442</v>
      </c>
      <c r="D73" s="158">
        <f t="shared" si="2"/>
        <v>0</v>
      </c>
      <c r="E73" s="159">
        <f>VLOOKUP($B73,'Оценка (Раздел 4)'!$A$6:$H$99,5,0)</f>
        <v>0</v>
      </c>
      <c r="F73" s="159">
        <f>VLOOKUP($B73,'Оценка (Раздел 4)'!$A$6:$H$99,6,0)</f>
        <v>0</v>
      </c>
      <c r="G73" s="159">
        <f>VLOOKUP($B73,'Оценка (Раздел 4)'!$A$6:$H$99,7,0)</f>
        <v>0</v>
      </c>
      <c r="H73" s="159">
        <f>VLOOKUP($B73,'Оценка (Раздел 4)'!$A$6:$H$99,8,0)</f>
        <v>0</v>
      </c>
    </row>
    <row r="74" spans="1:8" ht="15.95" customHeight="1" x14ac:dyDescent="0.2">
      <c r="A74" s="1">
        <v>68</v>
      </c>
      <c r="B74" s="73" t="s">
        <v>73</v>
      </c>
      <c r="C74" s="144" t="s">
        <v>442</v>
      </c>
      <c r="D74" s="158">
        <f t="shared" si="2"/>
        <v>0</v>
      </c>
      <c r="E74" s="159">
        <f>VLOOKUP($B74,'Оценка (Раздел 4)'!$A$6:$H$99,5,0)</f>
        <v>0</v>
      </c>
      <c r="F74" s="159">
        <f>VLOOKUP($B74,'Оценка (Раздел 4)'!$A$6:$H$99,6,0)</f>
        <v>0</v>
      </c>
      <c r="G74" s="159">
        <f>VLOOKUP($B74,'Оценка (Раздел 4)'!$A$6:$H$99,7,0)</f>
        <v>0</v>
      </c>
      <c r="H74" s="159">
        <f>VLOOKUP($B74,'Оценка (Раздел 4)'!$A$6:$H$99,8,0)</f>
        <v>0</v>
      </c>
    </row>
    <row r="75" spans="1:8" ht="15.95" customHeight="1" x14ac:dyDescent="0.2">
      <c r="A75" s="1">
        <v>70</v>
      </c>
      <c r="B75" s="73" t="s">
        <v>75</v>
      </c>
      <c r="C75" s="144" t="s">
        <v>442</v>
      </c>
      <c r="D75" s="158">
        <f t="shared" si="2"/>
        <v>0</v>
      </c>
      <c r="E75" s="159">
        <f>VLOOKUP($B75,'Оценка (Раздел 4)'!$A$6:$H$99,5,0)</f>
        <v>0</v>
      </c>
      <c r="F75" s="159">
        <f>VLOOKUP($B75,'Оценка (Раздел 4)'!$A$6:$H$99,6,0)</f>
        <v>0</v>
      </c>
      <c r="G75" s="159">
        <f>VLOOKUP($B75,'Оценка (Раздел 4)'!$A$6:$H$99,7,0)</f>
        <v>0</v>
      </c>
      <c r="H75" s="159">
        <f>VLOOKUP($B75,'Оценка (Раздел 4)'!$A$6:$H$99,8,0)</f>
        <v>0</v>
      </c>
    </row>
    <row r="76" spans="1:8" ht="15.95" customHeight="1" x14ac:dyDescent="0.2">
      <c r="A76" s="1">
        <v>71</v>
      </c>
      <c r="B76" s="73" t="s">
        <v>76</v>
      </c>
      <c r="C76" s="144" t="s">
        <v>442</v>
      </c>
      <c r="D76" s="158">
        <f t="shared" si="2"/>
        <v>0</v>
      </c>
      <c r="E76" s="159">
        <f>VLOOKUP($B76,'Оценка (Раздел 4)'!$A$6:$H$99,5,0)</f>
        <v>0</v>
      </c>
      <c r="F76" s="159">
        <f>VLOOKUP($B76,'Оценка (Раздел 4)'!$A$6:$H$99,6,0)</f>
        <v>0</v>
      </c>
      <c r="G76" s="159">
        <f>VLOOKUP($B76,'Оценка (Раздел 4)'!$A$6:$H$99,7,0)</f>
        <v>0</v>
      </c>
      <c r="H76" s="159">
        <f>VLOOKUP($B76,'Оценка (Раздел 4)'!$A$6:$H$99,8,0)</f>
        <v>0</v>
      </c>
    </row>
    <row r="77" spans="1:8" ht="15.95" customHeight="1" x14ac:dyDescent="0.2">
      <c r="A77" s="1">
        <v>72</v>
      </c>
      <c r="B77" s="73" t="s">
        <v>77</v>
      </c>
      <c r="C77" s="144" t="s">
        <v>442</v>
      </c>
      <c r="D77" s="158">
        <f t="shared" si="2"/>
        <v>0</v>
      </c>
      <c r="E77" s="159">
        <f>VLOOKUP($B77,'Оценка (Раздел 4)'!$A$6:$H$99,5,0)</f>
        <v>0</v>
      </c>
      <c r="F77" s="159">
        <f>VLOOKUP($B77,'Оценка (Раздел 4)'!$A$6:$H$99,6,0)</f>
        <v>0</v>
      </c>
      <c r="G77" s="159">
        <f>VLOOKUP($B77,'Оценка (Раздел 4)'!$A$6:$H$99,7,0)</f>
        <v>0</v>
      </c>
      <c r="H77" s="159">
        <f>VLOOKUP($B77,'Оценка (Раздел 4)'!$A$6:$H$99,8,0)</f>
        <v>0</v>
      </c>
    </row>
    <row r="78" spans="1:8" ht="15.95" customHeight="1" x14ac:dyDescent="0.2">
      <c r="A78" s="1">
        <v>74</v>
      </c>
      <c r="B78" s="73" t="s">
        <v>79</v>
      </c>
      <c r="C78" s="144" t="s">
        <v>442</v>
      </c>
      <c r="D78" s="158">
        <f t="shared" si="2"/>
        <v>0</v>
      </c>
      <c r="E78" s="159">
        <f>VLOOKUP($B78,'Оценка (Раздел 4)'!$A$6:$H$99,5,0)</f>
        <v>0</v>
      </c>
      <c r="F78" s="159">
        <f>VLOOKUP($B78,'Оценка (Раздел 4)'!$A$6:$H$99,6,0)</f>
        <v>0</v>
      </c>
      <c r="G78" s="159">
        <f>VLOOKUP($B78,'Оценка (Раздел 4)'!$A$6:$H$99,7,0)</f>
        <v>0</v>
      </c>
      <c r="H78" s="159">
        <f>VLOOKUP($B78,'Оценка (Раздел 4)'!$A$6:$H$99,8,0)</f>
        <v>0</v>
      </c>
    </row>
    <row r="79" spans="1:8" ht="15.95" customHeight="1" x14ac:dyDescent="0.2">
      <c r="A79" s="1">
        <v>75</v>
      </c>
      <c r="B79" s="73" t="s">
        <v>81</v>
      </c>
      <c r="C79" s="144" t="s">
        <v>442</v>
      </c>
      <c r="D79" s="158">
        <f t="shared" si="2"/>
        <v>0</v>
      </c>
      <c r="E79" s="159">
        <f>VLOOKUP($B79,'Оценка (Раздел 4)'!$A$6:$H$99,5,0)</f>
        <v>0</v>
      </c>
      <c r="F79" s="159">
        <f>VLOOKUP($B79,'Оценка (Раздел 4)'!$A$6:$H$99,6,0)</f>
        <v>0</v>
      </c>
      <c r="G79" s="159">
        <f>VLOOKUP($B79,'Оценка (Раздел 4)'!$A$6:$H$99,7,0)</f>
        <v>0</v>
      </c>
      <c r="H79" s="159">
        <f>VLOOKUP($B79,'Оценка (Раздел 4)'!$A$6:$H$99,8,0)</f>
        <v>0</v>
      </c>
    </row>
    <row r="80" spans="1:8" ht="15.95" customHeight="1" x14ac:dyDescent="0.2">
      <c r="A80" s="1">
        <v>76</v>
      </c>
      <c r="B80" s="73" t="s">
        <v>82</v>
      </c>
      <c r="C80" s="144" t="s">
        <v>442</v>
      </c>
      <c r="D80" s="158">
        <f t="shared" si="2"/>
        <v>0</v>
      </c>
      <c r="E80" s="159">
        <f>VLOOKUP($B80,'Оценка (Раздел 4)'!$A$6:$H$99,5,0)</f>
        <v>0</v>
      </c>
      <c r="F80" s="159">
        <f>VLOOKUP($B80,'Оценка (Раздел 4)'!$A$6:$H$99,6,0)</f>
        <v>0</v>
      </c>
      <c r="G80" s="159">
        <f>VLOOKUP($B80,'Оценка (Раздел 4)'!$A$6:$H$99,7,0)</f>
        <v>0</v>
      </c>
      <c r="H80" s="159">
        <f>VLOOKUP($B80,'Оценка (Раздел 4)'!$A$6:$H$99,8,0)</f>
        <v>0</v>
      </c>
    </row>
    <row r="81" spans="1:8" ht="15.95" customHeight="1" x14ac:dyDescent="0.2">
      <c r="A81" s="1">
        <v>77</v>
      </c>
      <c r="B81" s="73" t="s">
        <v>83</v>
      </c>
      <c r="C81" s="144" t="s">
        <v>442</v>
      </c>
      <c r="D81" s="158">
        <f t="shared" si="2"/>
        <v>0</v>
      </c>
      <c r="E81" s="159">
        <f>VLOOKUP($B81,'Оценка (Раздел 4)'!$A$6:$H$99,5,0)</f>
        <v>0</v>
      </c>
      <c r="F81" s="159">
        <f>VLOOKUP($B81,'Оценка (Раздел 4)'!$A$6:$H$99,6,0)</f>
        <v>0</v>
      </c>
      <c r="G81" s="159">
        <f>VLOOKUP($B81,'Оценка (Раздел 4)'!$A$6:$H$99,7,0)</f>
        <v>0</v>
      </c>
      <c r="H81" s="159">
        <f>VLOOKUP($B81,'Оценка (Раздел 4)'!$A$6:$H$99,8,0)</f>
        <v>0</v>
      </c>
    </row>
    <row r="82" spans="1:8" ht="15.95" customHeight="1" x14ac:dyDescent="0.2">
      <c r="A82" s="1">
        <v>78</v>
      </c>
      <c r="B82" s="73" t="s">
        <v>84</v>
      </c>
      <c r="C82" s="144" t="s">
        <v>442</v>
      </c>
      <c r="D82" s="158">
        <f t="shared" si="2"/>
        <v>0</v>
      </c>
      <c r="E82" s="159">
        <f>VLOOKUP($B82,'Оценка (Раздел 4)'!$A$6:$H$99,5,0)</f>
        <v>0</v>
      </c>
      <c r="F82" s="159">
        <f>VLOOKUP($B82,'Оценка (Раздел 4)'!$A$6:$H$99,6,0)</f>
        <v>0</v>
      </c>
      <c r="G82" s="159">
        <f>VLOOKUP($B82,'Оценка (Раздел 4)'!$A$6:$H$99,7,0)</f>
        <v>0</v>
      </c>
      <c r="H82" s="159">
        <f>VLOOKUP($B82,'Оценка (Раздел 4)'!$A$6:$H$99,8,0)</f>
        <v>0</v>
      </c>
    </row>
    <row r="83" spans="1:8" ht="15.95" customHeight="1" x14ac:dyDescent="0.2">
      <c r="A83" s="1">
        <v>79</v>
      </c>
      <c r="B83" s="73" t="s">
        <v>85</v>
      </c>
      <c r="C83" s="144" t="s">
        <v>442</v>
      </c>
      <c r="D83" s="158">
        <f t="shared" si="2"/>
        <v>0</v>
      </c>
      <c r="E83" s="159">
        <f>VLOOKUP($B83,'Оценка (Раздел 4)'!$A$6:$H$99,5,0)</f>
        <v>0</v>
      </c>
      <c r="F83" s="159">
        <f>VLOOKUP($B83,'Оценка (Раздел 4)'!$A$6:$H$99,6,0)</f>
        <v>0</v>
      </c>
      <c r="G83" s="159">
        <f>VLOOKUP($B83,'Оценка (Раздел 4)'!$A$6:$H$99,7,0)</f>
        <v>0</v>
      </c>
      <c r="H83" s="159">
        <f>VLOOKUP($B83,'Оценка (Раздел 4)'!$A$6:$H$99,8,0)</f>
        <v>0</v>
      </c>
    </row>
    <row r="84" spans="1:8" ht="15.95" customHeight="1" x14ac:dyDescent="0.2">
      <c r="A84" s="1">
        <v>80</v>
      </c>
      <c r="B84" s="73" t="s">
        <v>86</v>
      </c>
      <c r="C84" s="144" t="s">
        <v>442</v>
      </c>
      <c r="D84" s="158">
        <f t="shared" si="2"/>
        <v>0</v>
      </c>
      <c r="E84" s="159">
        <f>VLOOKUP($B84,'Оценка (Раздел 4)'!$A$6:$H$99,5,0)</f>
        <v>0</v>
      </c>
      <c r="F84" s="159">
        <f>VLOOKUP($B84,'Оценка (Раздел 4)'!$A$6:$H$99,6,0)</f>
        <v>0</v>
      </c>
      <c r="G84" s="159">
        <f>VLOOKUP($B84,'Оценка (Раздел 4)'!$A$6:$H$99,7,0)</f>
        <v>0</v>
      </c>
      <c r="H84" s="159">
        <f>VLOOKUP($B84,'Оценка (Раздел 4)'!$A$6:$H$99,8,0)</f>
        <v>0</v>
      </c>
    </row>
    <row r="85" spans="1:8" ht="15.95" customHeight="1" x14ac:dyDescent="0.2">
      <c r="A85" s="1">
        <v>81</v>
      </c>
      <c r="B85" s="73" t="s">
        <v>87</v>
      </c>
      <c r="C85" s="144" t="s">
        <v>442</v>
      </c>
      <c r="D85" s="158">
        <f t="shared" si="2"/>
        <v>0</v>
      </c>
      <c r="E85" s="159">
        <f>VLOOKUP($B85,'Оценка (Раздел 4)'!$A$6:$H$99,5,0)</f>
        <v>0</v>
      </c>
      <c r="F85" s="159">
        <f>VLOOKUP($B85,'Оценка (Раздел 4)'!$A$6:$H$99,6,0)</f>
        <v>0</v>
      </c>
      <c r="G85" s="159">
        <f>VLOOKUP($B85,'Оценка (Раздел 4)'!$A$6:$H$99,7,0)</f>
        <v>0</v>
      </c>
      <c r="H85" s="159">
        <f>VLOOKUP($B85,'Оценка (Раздел 4)'!$A$6:$H$99,8,0)</f>
        <v>0</v>
      </c>
    </row>
    <row r="86" spans="1:8" ht="15.95" customHeight="1" x14ac:dyDescent="0.2">
      <c r="A86" s="1">
        <v>82</v>
      </c>
      <c r="B86" s="73" t="s">
        <v>88</v>
      </c>
      <c r="C86" s="144" t="s">
        <v>442</v>
      </c>
      <c r="D86" s="158">
        <f t="shared" si="2"/>
        <v>0</v>
      </c>
      <c r="E86" s="159">
        <f>VLOOKUP($B86,'Оценка (Раздел 4)'!$A$6:$H$99,5,0)</f>
        <v>0</v>
      </c>
      <c r="F86" s="159">
        <f>VLOOKUP($B86,'Оценка (Раздел 4)'!$A$6:$H$99,6,0)</f>
        <v>0</v>
      </c>
      <c r="G86" s="159">
        <f>VLOOKUP($B86,'Оценка (Раздел 4)'!$A$6:$H$99,7,0)</f>
        <v>0</v>
      </c>
      <c r="H86" s="159">
        <f>VLOOKUP($B86,'Оценка (Раздел 4)'!$A$6:$H$99,8,0)</f>
        <v>0</v>
      </c>
    </row>
    <row r="87" spans="1:8" x14ac:dyDescent="0.2">
      <c r="A87" s="1">
        <v>83</v>
      </c>
      <c r="B87" s="73" t="s">
        <v>89</v>
      </c>
      <c r="C87" s="144" t="s">
        <v>442</v>
      </c>
      <c r="D87" s="158">
        <f t="shared" si="2"/>
        <v>0</v>
      </c>
      <c r="E87" s="159">
        <f>VLOOKUP($B87,'Оценка (Раздел 4)'!$A$6:$H$99,5,0)</f>
        <v>0</v>
      </c>
      <c r="F87" s="159">
        <f>VLOOKUP($B87,'Оценка (Раздел 4)'!$A$6:$H$99,6,0)</f>
        <v>0</v>
      </c>
      <c r="G87" s="159">
        <f>VLOOKUP($B87,'Оценка (Раздел 4)'!$A$6:$H$99,7,0)</f>
        <v>0</v>
      </c>
      <c r="H87" s="159">
        <f>VLOOKUP($B87,'Оценка (Раздел 4)'!$A$6:$H$99,8,0)</f>
        <v>0</v>
      </c>
    </row>
    <row r="88" spans="1:8" x14ac:dyDescent="0.2">
      <c r="A88" s="1">
        <v>85</v>
      </c>
      <c r="B88" s="73" t="s">
        <v>215</v>
      </c>
      <c r="C88" s="144" t="s">
        <v>442</v>
      </c>
      <c r="D88" s="158">
        <f t="shared" si="2"/>
        <v>0</v>
      </c>
      <c r="E88" s="159">
        <f>VLOOKUP($B88,'Оценка (Раздел 4)'!$A$6:$H$99,5,0)</f>
        <v>0</v>
      </c>
      <c r="F88" s="159">
        <f>VLOOKUP($B88,'Оценка (Раздел 4)'!$A$6:$H$99,6,0)</f>
        <v>0</v>
      </c>
      <c r="G88" s="159">
        <f>VLOOKUP($B88,'Оценка (Раздел 4)'!$A$6:$H$99,7,0)</f>
        <v>0</v>
      </c>
      <c r="H88" s="159">
        <f>VLOOKUP($B88,'Оценка (Раздел 4)'!$A$6:$H$99,8,0)</f>
        <v>0</v>
      </c>
    </row>
  </sheetData>
  <sortState ref="A4:H88">
    <sortCondition ref="C4:C88"/>
  </sortState>
  <mergeCells count="1">
    <mergeCell ref="B1:H1"/>
  </mergeCells>
  <pageMargins left="0.70866141732283472" right="0.70866141732283472" top="0.74803149606299213" bottom="0.74803149606299213" header="0.31496062992125984" footer="0.31496062992125984"/>
  <pageSetup paperSize="9" scale="83" fitToHeight="3" orientation="landscape" r:id="rId1"/>
  <headerFooter>
    <oddFooter>&amp;A&amp;RСтраница &amp;P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9"/>
  <sheetViews>
    <sheetView tabSelected="1" view="pageBreakPreview" zoomScaleNormal="100" zoomScaleSheetLayoutView="100" workbookViewId="0">
      <selection activeCell="C7" sqref="C7:C99"/>
    </sheetView>
  </sheetViews>
  <sheetFormatPr defaultColWidth="9.140625" defaultRowHeight="12.75" x14ac:dyDescent="0.2"/>
  <cols>
    <col min="1" max="1" width="29.42578125" style="21" customWidth="1"/>
    <col min="2" max="4" width="12.7109375" style="21" customWidth="1"/>
    <col min="5" max="5" width="18.7109375" style="21" customWidth="1"/>
    <col min="6" max="6" width="24.7109375" style="21" customWidth="1"/>
    <col min="7" max="7" width="20.85546875" style="21" customWidth="1"/>
    <col min="8" max="8" width="18.7109375" style="21" customWidth="1"/>
    <col min="9" max="16384" width="9.140625" style="21"/>
  </cols>
  <sheetData>
    <row r="1" spans="1:8" ht="15.75" customHeight="1" x14ac:dyDescent="0.2">
      <c r="A1" s="160" t="s">
        <v>227</v>
      </c>
      <c r="B1" s="160"/>
      <c r="C1" s="160"/>
      <c r="D1" s="160"/>
      <c r="E1" s="162"/>
      <c r="F1" s="162"/>
      <c r="G1" s="162"/>
      <c r="H1" s="162"/>
    </row>
    <row r="2" spans="1:8" ht="15.75" hidden="1" customHeight="1" x14ac:dyDescent="0.2">
      <c r="A2" s="142"/>
      <c r="B2" s="142"/>
      <c r="C2" s="142"/>
      <c r="D2" s="142"/>
      <c r="E2" s="143"/>
      <c r="F2" s="143"/>
      <c r="G2" s="143"/>
      <c r="H2" s="143"/>
    </row>
    <row r="3" spans="1:8" ht="15.75" hidden="1" customHeight="1" x14ac:dyDescent="0.2">
      <c r="A3" s="142"/>
      <c r="B3" s="142"/>
      <c r="C3" s="142"/>
      <c r="D3" s="142"/>
      <c r="E3" s="143"/>
      <c r="F3" s="143"/>
      <c r="G3" s="143"/>
      <c r="H3" s="143"/>
    </row>
    <row r="4" spans="1:8" ht="94.5" customHeight="1" x14ac:dyDescent="0.2">
      <c r="A4" s="144" t="s">
        <v>90</v>
      </c>
      <c r="B4" s="144" t="s">
        <v>94</v>
      </c>
      <c r="C4" s="144" t="s">
        <v>95</v>
      </c>
      <c r="D4" s="144" t="s">
        <v>101</v>
      </c>
      <c r="E4" s="136" t="str">
        <f>'Показатель 4.1'!B1</f>
        <v>4.1. Проведение в 1 квартале 2015 года опросов общественного мнения по бюджетной тематике</v>
      </c>
      <c r="F4" s="136" t="str">
        <f>'Показатель 4.2'!B1</f>
        <v xml:space="preserve">4.2. Активность использования гражданами в 1 квартале 2015 года возможности задать вопрос по бюджетной тематике и получить на него ответ в открытом доступе в сети Интернет </v>
      </c>
      <c r="G4" s="136" t="str">
        <f>'Показатель 4.3'!B1</f>
        <v>4.3. Использование в 1 квартале 2015 года социальных сетей для распространения информации о бюджете</v>
      </c>
      <c r="H4" s="136" t="str">
        <f>'Показатель 4.4'!B1</f>
        <v>4.4. Работа Общественного совета, созданного при финансовом органе, в 1 квартале 2015 года</v>
      </c>
    </row>
    <row r="5" spans="1:8" ht="15.95" customHeight="1" x14ac:dyDescent="0.2">
      <c r="A5" s="145" t="s">
        <v>91</v>
      </c>
      <c r="B5" s="146"/>
      <c r="C5" s="146"/>
      <c r="D5" s="146" t="s">
        <v>92</v>
      </c>
      <c r="E5" s="24" t="s">
        <v>92</v>
      </c>
      <c r="F5" s="24" t="s">
        <v>92</v>
      </c>
      <c r="G5" s="24" t="s">
        <v>92</v>
      </c>
      <c r="H5" s="24" t="s">
        <v>92</v>
      </c>
    </row>
    <row r="6" spans="1:8" ht="15.95" customHeight="1" x14ac:dyDescent="0.2">
      <c r="A6" s="42" t="s">
        <v>0</v>
      </c>
      <c r="B6" s="147"/>
      <c r="C6" s="147"/>
      <c r="D6" s="147"/>
      <c r="E6" s="148"/>
      <c r="F6" s="148"/>
      <c r="G6" s="148"/>
      <c r="H6" s="148"/>
    </row>
    <row r="7" spans="1:8" ht="15.95" customHeight="1" x14ac:dyDescent="0.2">
      <c r="A7" s="73" t="s">
        <v>1</v>
      </c>
      <c r="B7" s="144" t="s">
        <v>444</v>
      </c>
      <c r="C7" s="157" t="s">
        <v>448</v>
      </c>
      <c r="D7" s="149">
        <f t="shared" ref="D7:D24" si="0">SUM(E7:H7)</f>
        <v>1</v>
      </c>
      <c r="E7" s="150">
        <f>'Показатель 4.1'!G10</f>
        <v>0</v>
      </c>
      <c r="F7" s="150">
        <f>'Показатель 4.2'!G10</f>
        <v>0</v>
      </c>
      <c r="G7" s="150">
        <f>'Показатель 4.3'!G10</f>
        <v>1</v>
      </c>
      <c r="H7" s="150">
        <f>'Показатель 4.4'!J10</f>
        <v>0</v>
      </c>
    </row>
    <row r="8" spans="1:8" ht="15.95" customHeight="1" x14ac:dyDescent="0.2">
      <c r="A8" s="73" t="s">
        <v>2</v>
      </c>
      <c r="B8" s="144" t="s">
        <v>442</v>
      </c>
      <c r="C8" s="157" t="s">
        <v>449</v>
      </c>
      <c r="D8" s="149">
        <f t="shared" si="0"/>
        <v>0</v>
      </c>
      <c r="E8" s="150">
        <f>'Показатель 4.1'!G11</f>
        <v>0</v>
      </c>
      <c r="F8" s="150">
        <f>'Показатель 4.2'!G11</f>
        <v>0</v>
      </c>
      <c r="G8" s="150">
        <f>'Показатель 4.3'!G11</f>
        <v>0</v>
      </c>
      <c r="H8" s="150">
        <f>'Показатель 4.4'!J11</f>
        <v>0</v>
      </c>
    </row>
    <row r="9" spans="1:8" ht="15.95" customHeight="1" x14ac:dyDescent="0.2">
      <c r="A9" s="73" t="s">
        <v>3</v>
      </c>
      <c r="B9" s="144" t="s">
        <v>444</v>
      </c>
      <c r="C9" s="157" t="s">
        <v>448</v>
      </c>
      <c r="D9" s="149">
        <f t="shared" si="0"/>
        <v>1</v>
      </c>
      <c r="E9" s="150">
        <f>'Показатель 4.1'!G12</f>
        <v>0</v>
      </c>
      <c r="F9" s="150">
        <f>'Показатель 4.2'!G12</f>
        <v>0</v>
      </c>
      <c r="G9" s="150">
        <f>'Показатель 4.3'!G12</f>
        <v>0</v>
      </c>
      <c r="H9" s="150">
        <f>'Показатель 4.4'!J12</f>
        <v>1</v>
      </c>
    </row>
    <row r="10" spans="1:8" ht="15.95" customHeight="1" x14ac:dyDescent="0.2">
      <c r="A10" s="73" t="s">
        <v>4</v>
      </c>
      <c r="B10" s="144" t="s">
        <v>442</v>
      </c>
      <c r="C10" s="157" t="s">
        <v>449</v>
      </c>
      <c r="D10" s="149">
        <f t="shared" si="0"/>
        <v>0</v>
      </c>
      <c r="E10" s="150">
        <f>'Показатель 4.1'!G13</f>
        <v>0</v>
      </c>
      <c r="F10" s="150">
        <f>'Показатель 4.2'!G13</f>
        <v>0</v>
      </c>
      <c r="G10" s="150">
        <f>'Показатель 4.3'!G13</f>
        <v>0</v>
      </c>
      <c r="H10" s="150">
        <f>'Показатель 4.4'!J13</f>
        <v>0</v>
      </c>
    </row>
    <row r="11" spans="1:8" ht="15.95" customHeight="1" x14ac:dyDescent="0.2">
      <c r="A11" s="73" t="s">
        <v>5</v>
      </c>
      <c r="B11" s="144" t="s">
        <v>442</v>
      </c>
      <c r="C11" s="157" t="s">
        <v>449</v>
      </c>
      <c r="D11" s="149">
        <f t="shared" si="0"/>
        <v>0</v>
      </c>
      <c r="E11" s="150">
        <f>'Показатель 4.1'!G14</f>
        <v>0</v>
      </c>
      <c r="F11" s="150">
        <f>'Показатель 4.2'!G14</f>
        <v>0</v>
      </c>
      <c r="G11" s="150">
        <f>'Показатель 4.3'!G14</f>
        <v>0</v>
      </c>
      <c r="H11" s="150">
        <f>'Показатель 4.4'!J14</f>
        <v>0</v>
      </c>
    </row>
    <row r="12" spans="1:8" ht="15.95" customHeight="1" x14ac:dyDescent="0.2">
      <c r="A12" s="73" t="s">
        <v>6</v>
      </c>
      <c r="B12" s="144" t="s">
        <v>442</v>
      </c>
      <c r="C12" s="157" t="s">
        <v>449</v>
      </c>
      <c r="D12" s="149">
        <f t="shared" si="0"/>
        <v>0</v>
      </c>
      <c r="E12" s="150">
        <f>'Показатель 4.1'!G15</f>
        <v>0</v>
      </c>
      <c r="F12" s="150">
        <f>'Показатель 4.2'!G15</f>
        <v>0</v>
      </c>
      <c r="G12" s="150">
        <f>'Показатель 4.3'!G15</f>
        <v>0</v>
      </c>
      <c r="H12" s="150">
        <f>'Показатель 4.4'!J15</f>
        <v>0</v>
      </c>
    </row>
    <row r="13" spans="1:8" ht="15.95" customHeight="1" x14ac:dyDescent="0.2">
      <c r="A13" s="73" t="s">
        <v>7</v>
      </c>
      <c r="B13" s="144" t="s">
        <v>442</v>
      </c>
      <c r="C13" s="157" t="s">
        <v>449</v>
      </c>
      <c r="D13" s="149">
        <f t="shared" si="0"/>
        <v>0</v>
      </c>
      <c r="E13" s="150">
        <f>'Показатель 4.1'!G16</f>
        <v>0</v>
      </c>
      <c r="F13" s="150">
        <f>'Показатель 4.2'!G16</f>
        <v>0</v>
      </c>
      <c r="G13" s="150">
        <f>'Показатель 4.3'!G16</f>
        <v>0</v>
      </c>
      <c r="H13" s="150">
        <f>'Показатель 4.4'!J16</f>
        <v>0</v>
      </c>
    </row>
    <row r="14" spans="1:8" ht="15.95" customHeight="1" x14ac:dyDescent="0.2">
      <c r="A14" s="73" t="s">
        <v>8</v>
      </c>
      <c r="B14" s="144" t="s">
        <v>444</v>
      </c>
      <c r="C14" s="157" t="s">
        <v>448</v>
      </c>
      <c r="D14" s="149">
        <f t="shared" si="0"/>
        <v>1</v>
      </c>
      <c r="E14" s="150">
        <f>'Показатель 4.1'!G17</f>
        <v>0</v>
      </c>
      <c r="F14" s="150">
        <f>'Показатель 4.2'!G17</f>
        <v>1</v>
      </c>
      <c r="G14" s="150">
        <f>'Показатель 4.3'!G17</f>
        <v>0</v>
      </c>
      <c r="H14" s="150">
        <f>'Показатель 4.4'!J17</f>
        <v>0</v>
      </c>
    </row>
    <row r="15" spans="1:8" ht="15.95" customHeight="1" x14ac:dyDescent="0.2">
      <c r="A15" s="73" t="s">
        <v>9</v>
      </c>
      <c r="B15" s="144" t="s">
        <v>442</v>
      </c>
      <c r="C15" s="157" t="s">
        <v>449</v>
      </c>
      <c r="D15" s="149">
        <f t="shared" si="0"/>
        <v>0</v>
      </c>
      <c r="E15" s="150">
        <f>'Показатель 4.1'!G18</f>
        <v>0</v>
      </c>
      <c r="F15" s="150">
        <f>'Показатель 4.2'!G18</f>
        <v>0</v>
      </c>
      <c r="G15" s="150">
        <f>'Показатель 4.3'!G18</f>
        <v>0</v>
      </c>
      <c r="H15" s="150">
        <f>'Показатель 4.4'!J18</f>
        <v>0</v>
      </c>
    </row>
    <row r="16" spans="1:8" ht="15.95" customHeight="1" x14ac:dyDescent="0.2">
      <c r="A16" s="73" t="s">
        <v>10</v>
      </c>
      <c r="B16" s="144" t="s">
        <v>446</v>
      </c>
      <c r="C16" s="157">
        <f t="shared" ref="C16" si="1">_xlfn.RANK.EQ(D16,$D$7:$D$24,0)</f>
        <v>1</v>
      </c>
      <c r="D16" s="149">
        <f t="shared" si="0"/>
        <v>3</v>
      </c>
      <c r="E16" s="150">
        <f>'Показатель 4.1'!G19</f>
        <v>2</v>
      </c>
      <c r="F16" s="150">
        <f>'Показатель 4.2'!G19</f>
        <v>0</v>
      </c>
      <c r="G16" s="150">
        <f>'Показатель 4.3'!G19</f>
        <v>1</v>
      </c>
      <c r="H16" s="150">
        <f>'Показатель 4.4'!J19</f>
        <v>0</v>
      </c>
    </row>
    <row r="17" spans="1:8" ht="15.95" customHeight="1" x14ac:dyDescent="0.2">
      <c r="A17" s="73" t="s">
        <v>11</v>
      </c>
      <c r="B17" s="144" t="s">
        <v>444</v>
      </c>
      <c r="C17" s="157" t="s">
        <v>448</v>
      </c>
      <c r="D17" s="149">
        <f t="shared" si="0"/>
        <v>1</v>
      </c>
      <c r="E17" s="150">
        <f>'Показатель 4.1'!G20</f>
        <v>0</v>
      </c>
      <c r="F17" s="150">
        <f>'Показатель 4.2'!G20</f>
        <v>1</v>
      </c>
      <c r="G17" s="150">
        <f>'Показатель 4.3'!G20</f>
        <v>0</v>
      </c>
      <c r="H17" s="150">
        <f>'Показатель 4.4'!J20</f>
        <v>0</v>
      </c>
    </row>
    <row r="18" spans="1:8" ht="15.95" customHeight="1" x14ac:dyDescent="0.2">
      <c r="A18" s="73" t="s">
        <v>12</v>
      </c>
      <c r="B18" s="144" t="s">
        <v>444</v>
      </c>
      <c r="C18" s="157" t="s">
        <v>448</v>
      </c>
      <c r="D18" s="149">
        <f t="shared" si="0"/>
        <v>1</v>
      </c>
      <c r="E18" s="150">
        <f>'Показатель 4.1'!G21</f>
        <v>0</v>
      </c>
      <c r="F18" s="150">
        <f>'Показатель 4.2'!G21</f>
        <v>0</v>
      </c>
      <c r="G18" s="150">
        <f>'Показатель 4.3'!G21</f>
        <v>0</v>
      </c>
      <c r="H18" s="150">
        <f>'Показатель 4.4'!J21</f>
        <v>1</v>
      </c>
    </row>
    <row r="19" spans="1:8" ht="15.95" customHeight="1" x14ac:dyDescent="0.2">
      <c r="A19" s="73" t="s">
        <v>13</v>
      </c>
      <c r="B19" s="144" t="s">
        <v>442</v>
      </c>
      <c r="C19" s="157" t="s">
        <v>449</v>
      </c>
      <c r="D19" s="149">
        <f t="shared" si="0"/>
        <v>0</v>
      </c>
      <c r="E19" s="150">
        <f>'Показатель 4.1'!G22</f>
        <v>0</v>
      </c>
      <c r="F19" s="150">
        <f>'Показатель 4.2'!G22</f>
        <v>0</v>
      </c>
      <c r="G19" s="150">
        <f>'Показатель 4.3'!G22</f>
        <v>0</v>
      </c>
      <c r="H19" s="150">
        <f>'Показатель 4.4'!J22</f>
        <v>0</v>
      </c>
    </row>
    <row r="20" spans="1:8" ht="15.95" customHeight="1" x14ac:dyDescent="0.2">
      <c r="A20" s="73" t="s">
        <v>14</v>
      </c>
      <c r="B20" s="144" t="s">
        <v>444</v>
      </c>
      <c r="C20" s="157" t="s">
        <v>448</v>
      </c>
      <c r="D20" s="149">
        <f t="shared" si="0"/>
        <v>1</v>
      </c>
      <c r="E20" s="150">
        <f>'Показатель 4.1'!G23</f>
        <v>0</v>
      </c>
      <c r="F20" s="150">
        <f>'Показатель 4.2'!G23</f>
        <v>0</v>
      </c>
      <c r="G20" s="150">
        <f>'Показатель 4.3'!G23</f>
        <v>1</v>
      </c>
      <c r="H20" s="150">
        <f>'Показатель 4.4'!J23</f>
        <v>0</v>
      </c>
    </row>
    <row r="21" spans="1:8" ht="15.95" customHeight="1" x14ac:dyDescent="0.2">
      <c r="A21" s="73" t="s">
        <v>15</v>
      </c>
      <c r="B21" s="144" t="s">
        <v>442</v>
      </c>
      <c r="C21" s="157" t="s">
        <v>449</v>
      </c>
      <c r="D21" s="149">
        <f t="shared" si="0"/>
        <v>0</v>
      </c>
      <c r="E21" s="150">
        <f>'Показатель 4.1'!G24</f>
        <v>0</v>
      </c>
      <c r="F21" s="150">
        <f>'Показатель 4.2'!G24</f>
        <v>0</v>
      </c>
      <c r="G21" s="150">
        <f>'Показатель 4.3'!G24</f>
        <v>0</v>
      </c>
      <c r="H21" s="150">
        <f>'Показатель 4.4'!J24</f>
        <v>0</v>
      </c>
    </row>
    <row r="22" spans="1:8" ht="15.95" customHeight="1" x14ac:dyDescent="0.2">
      <c r="A22" s="73" t="s">
        <v>16</v>
      </c>
      <c r="B22" s="144" t="s">
        <v>442</v>
      </c>
      <c r="C22" s="157" t="s">
        <v>449</v>
      </c>
      <c r="D22" s="149">
        <f t="shared" si="0"/>
        <v>0</v>
      </c>
      <c r="E22" s="150">
        <f>'Показатель 4.1'!G25</f>
        <v>0</v>
      </c>
      <c r="F22" s="150">
        <f>'Показатель 4.2'!G25</f>
        <v>0</v>
      </c>
      <c r="G22" s="150">
        <f>'Показатель 4.3'!G25</f>
        <v>0</v>
      </c>
      <c r="H22" s="150">
        <f>'Показатель 4.4'!J25</f>
        <v>0</v>
      </c>
    </row>
    <row r="23" spans="1:8" ht="15.95" customHeight="1" x14ac:dyDescent="0.2">
      <c r="A23" s="73" t="s">
        <v>17</v>
      </c>
      <c r="B23" s="144" t="s">
        <v>442</v>
      </c>
      <c r="C23" s="157" t="s">
        <v>449</v>
      </c>
      <c r="D23" s="149">
        <f t="shared" si="0"/>
        <v>0</v>
      </c>
      <c r="E23" s="150">
        <f>'Показатель 4.1'!G26</f>
        <v>0</v>
      </c>
      <c r="F23" s="150">
        <f>'Показатель 4.2'!G26</f>
        <v>0</v>
      </c>
      <c r="G23" s="150">
        <f>'Показатель 4.3'!G26</f>
        <v>0</v>
      </c>
      <c r="H23" s="150">
        <f>'Показатель 4.4'!J26</f>
        <v>0</v>
      </c>
    </row>
    <row r="24" spans="1:8" ht="15.95" customHeight="1" x14ac:dyDescent="0.2">
      <c r="A24" s="73" t="s">
        <v>18</v>
      </c>
      <c r="B24" s="144" t="s">
        <v>444</v>
      </c>
      <c r="C24" s="157" t="s">
        <v>448</v>
      </c>
      <c r="D24" s="149">
        <f t="shared" si="0"/>
        <v>1</v>
      </c>
      <c r="E24" s="150">
        <f>'Показатель 4.1'!G27</f>
        <v>0</v>
      </c>
      <c r="F24" s="150">
        <f>'Показатель 4.2'!G27</f>
        <v>1</v>
      </c>
      <c r="G24" s="150">
        <f>'Показатель 4.3'!G27</f>
        <v>0</v>
      </c>
      <c r="H24" s="150">
        <f>'Показатель 4.4'!J27</f>
        <v>0</v>
      </c>
    </row>
    <row r="25" spans="1:8" ht="15.95" customHeight="1" x14ac:dyDescent="0.2">
      <c r="A25" s="42" t="s">
        <v>19</v>
      </c>
      <c r="B25" s="151"/>
      <c r="C25" s="203"/>
      <c r="D25" s="152"/>
      <c r="E25" s="153"/>
      <c r="F25" s="153"/>
      <c r="G25" s="153"/>
      <c r="H25" s="153"/>
    </row>
    <row r="26" spans="1:8" ht="15.95" customHeight="1" x14ac:dyDescent="0.2">
      <c r="A26" s="73" t="s">
        <v>20</v>
      </c>
      <c r="B26" s="144" t="s">
        <v>445</v>
      </c>
      <c r="C26" s="157" t="s">
        <v>447</v>
      </c>
      <c r="D26" s="149">
        <f t="shared" ref="D26:D36" si="2">SUM(E26:H26)</f>
        <v>2</v>
      </c>
      <c r="E26" s="150">
        <f>'Показатель 4.1'!G29</f>
        <v>0</v>
      </c>
      <c r="F26" s="150">
        <f>'Показатель 4.2'!G29</f>
        <v>0</v>
      </c>
      <c r="G26" s="150">
        <f>'Показатель 4.3'!G29</f>
        <v>1</v>
      </c>
      <c r="H26" s="150">
        <f>'Показатель 4.4'!J29</f>
        <v>1</v>
      </c>
    </row>
    <row r="27" spans="1:8" ht="15.95" customHeight="1" x14ac:dyDescent="0.2">
      <c r="A27" s="73" t="s">
        <v>21</v>
      </c>
      <c r="B27" s="144">
        <v>9</v>
      </c>
      <c r="C27" s="157" t="s">
        <v>450</v>
      </c>
      <c r="D27" s="149">
        <f t="shared" si="2"/>
        <v>2.5</v>
      </c>
      <c r="E27" s="150">
        <f>'Показатель 4.1'!G30</f>
        <v>1</v>
      </c>
      <c r="F27" s="150">
        <f>'Показатель 4.2'!G30</f>
        <v>0</v>
      </c>
      <c r="G27" s="150">
        <f>'Показатель 4.3'!G30</f>
        <v>0.5</v>
      </c>
      <c r="H27" s="150">
        <f>'Показатель 4.4'!J30</f>
        <v>1</v>
      </c>
    </row>
    <row r="28" spans="1:8" ht="15.95" customHeight="1" x14ac:dyDescent="0.2">
      <c r="A28" s="73" t="s">
        <v>22</v>
      </c>
      <c r="B28" s="144" t="s">
        <v>442</v>
      </c>
      <c r="C28" s="157" t="s">
        <v>451</v>
      </c>
      <c r="D28" s="149">
        <f t="shared" si="2"/>
        <v>0</v>
      </c>
      <c r="E28" s="150">
        <f>'Показатель 4.1'!G31</f>
        <v>0</v>
      </c>
      <c r="F28" s="150">
        <f>'Показатель 4.2'!G31</f>
        <v>0</v>
      </c>
      <c r="G28" s="150">
        <f>'Показатель 4.3'!G31</f>
        <v>0</v>
      </c>
      <c r="H28" s="150">
        <f>'Показатель 4.4'!J31</f>
        <v>0</v>
      </c>
    </row>
    <row r="29" spans="1:8" ht="15.95" customHeight="1" x14ac:dyDescent="0.2">
      <c r="A29" s="73" t="s">
        <v>23</v>
      </c>
      <c r="B29" s="144" t="s">
        <v>442</v>
      </c>
      <c r="C29" s="157" t="s">
        <v>451</v>
      </c>
      <c r="D29" s="149">
        <f t="shared" si="2"/>
        <v>0</v>
      </c>
      <c r="E29" s="150">
        <f>'Показатель 4.1'!G32</f>
        <v>0</v>
      </c>
      <c r="F29" s="150">
        <f>'Показатель 4.2'!G32</f>
        <v>0</v>
      </c>
      <c r="G29" s="150">
        <f>'Показатель 4.3'!G32</f>
        <v>0</v>
      </c>
      <c r="H29" s="150">
        <f>'Показатель 4.4'!J32</f>
        <v>0</v>
      </c>
    </row>
    <row r="30" spans="1:8" ht="15.95" customHeight="1" x14ac:dyDescent="0.2">
      <c r="A30" s="73" t="s">
        <v>24</v>
      </c>
      <c r="B30" s="144" t="s">
        <v>442</v>
      </c>
      <c r="C30" s="157" t="s">
        <v>451</v>
      </c>
      <c r="D30" s="149">
        <f t="shared" si="2"/>
        <v>0</v>
      </c>
      <c r="E30" s="150">
        <f>'Показатель 4.1'!G33</f>
        <v>0</v>
      </c>
      <c r="F30" s="150">
        <f>'Показатель 4.2'!G33</f>
        <v>0</v>
      </c>
      <c r="G30" s="150">
        <f>'Показатель 4.3'!G33</f>
        <v>0</v>
      </c>
      <c r="H30" s="150">
        <f>'Показатель 4.4'!J33</f>
        <v>0</v>
      </c>
    </row>
    <row r="31" spans="1:8" ht="15.95" customHeight="1" x14ac:dyDescent="0.2">
      <c r="A31" s="73" t="s">
        <v>25</v>
      </c>
      <c r="B31" s="144" t="s">
        <v>444</v>
      </c>
      <c r="C31" s="157">
        <f t="shared" ref="C31" si="3">_xlfn.RANK.EQ(D31,$D$26:$D$36,0)</f>
        <v>4</v>
      </c>
      <c r="D31" s="149">
        <f t="shared" si="2"/>
        <v>1</v>
      </c>
      <c r="E31" s="150">
        <f>'Показатель 4.1'!G34</f>
        <v>0</v>
      </c>
      <c r="F31" s="150">
        <f>'Показатель 4.2'!G34</f>
        <v>0</v>
      </c>
      <c r="G31" s="150">
        <f>'Показатель 4.3'!G34</f>
        <v>1</v>
      </c>
      <c r="H31" s="150">
        <f>'Показатель 4.4'!J34</f>
        <v>0</v>
      </c>
    </row>
    <row r="32" spans="1:8" ht="15.95" customHeight="1" x14ac:dyDescent="0.2">
      <c r="A32" s="73" t="s">
        <v>26</v>
      </c>
      <c r="B32" s="144" t="s">
        <v>445</v>
      </c>
      <c r="C32" s="157" t="s">
        <v>447</v>
      </c>
      <c r="D32" s="149">
        <f t="shared" si="2"/>
        <v>2</v>
      </c>
      <c r="E32" s="150">
        <f>'Показатель 4.1'!G35</f>
        <v>0</v>
      </c>
      <c r="F32" s="150">
        <f>'Показатель 4.2'!G35</f>
        <v>0</v>
      </c>
      <c r="G32" s="150">
        <f>'Показатель 4.3'!G35</f>
        <v>1</v>
      </c>
      <c r="H32" s="150">
        <f>'Показатель 4.4'!J35</f>
        <v>1</v>
      </c>
    </row>
    <row r="33" spans="1:8" ht="15.95" customHeight="1" x14ac:dyDescent="0.2">
      <c r="A33" s="73" t="s">
        <v>27</v>
      </c>
      <c r="B33" s="144" t="s">
        <v>442</v>
      </c>
      <c r="C33" s="157" t="s">
        <v>451</v>
      </c>
      <c r="D33" s="149">
        <f t="shared" si="2"/>
        <v>0</v>
      </c>
      <c r="E33" s="150">
        <f>'Показатель 4.1'!G36</f>
        <v>0</v>
      </c>
      <c r="F33" s="150">
        <f>'Показатель 4.2'!G36</f>
        <v>0</v>
      </c>
      <c r="G33" s="150">
        <f>'Показатель 4.3'!G36</f>
        <v>0</v>
      </c>
      <c r="H33" s="150">
        <f>'Показатель 4.4'!J36</f>
        <v>0</v>
      </c>
    </row>
    <row r="34" spans="1:8" ht="15.95" customHeight="1" x14ac:dyDescent="0.2">
      <c r="A34" s="73" t="s">
        <v>28</v>
      </c>
      <c r="B34" s="144" t="s">
        <v>442</v>
      </c>
      <c r="C34" s="157" t="s">
        <v>451</v>
      </c>
      <c r="D34" s="149">
        <f t="shared" si="2"/>
        <v>0</v>
      </c>
      <c r="E34" s="150">
        <f>'Показатель 4.1'!G37</f>
        <v>0</v>
      </c>
      <c r="F34" s="150">
        <f>'Показатель 4.2'!G37</f>
        <v>0</v>
      </c>
      <c r="G34" s="150">
        <f>'Показатель 4.3'!G37</f>
        <v>0</v>
      </c>
      <c r="H34" s="150">
        <f>'Показатель 4.4'!J37</f>
        <v>0</v>
      </c>
    </row>
    <row r="35" spans="1:8" ht="15.95" customHeight="1" x14ac:dyDescent="0.2">
      <c r="A35" s="73" t="s">
        <v>29</v>
      </c>
      <c r="B35" s="144" t="s">
        <v>442</v>
      </c>
      <c r="C35" s="157" t="s">
        <v>451</v>
      </c>
      <c r="D35" s="149">
        <f t="shared" si="2"/>
        <v>0</v>
      </c>
      <c r="E35" s="150">
        <f>'Показатель 4.1'!G38</f>
        <v>0</v>
      </c>
      <c r="F35" s="150">
        <f>'Показатель 4.2'!G38</f>
        <v>0</v>
      </c>
      <c r="G35" s="150">
        <f>'Показатель 4.3'!G38</f>
        <v>0</v>
      </c>
      <c r="H35" s="150">
        <f>'Показатель 4.4'!J38</f>
        <v>0</v>
      </c>
    </row>
    <row r="36" spans="1:8" ht="15.95" customHeight="1" x14ac:dyDescent="0.2">
      <c r="A36" s="73" t="s">
        <v>30</v>
      </c>
      <c r="B36" s="144" t="s">
        <v>442</v>
      </c>
      <c r="C36" s="157" t="s">
        <v>451</v>
      </c>
      <c r="D36" s="149">
        <f t="shared" si="2"/>
        <v>0</v>
      </c>
      <c r="E36" s="150">
        <f>'Показатель 4.1'!G39</f>
        <v>0</v>
      </c>
      <c r="F36" s="150">
        <f>'Показатель 4.2'!G39</f>
        <v>0</v>
      </c>
      <c r="G36" s="150">
        <f>'Показатель 4.3'!G39</f>
        <v>0</v>
      </c>
      <c r="H36" s="150">
        <f>'Показатель 4.4'!J39</f>
        <v>0</v>
      </c>
    </row>
    <row r="37" spans="1:8" ht="15.95" customHeight="1" x14ac:dyDescent="0.2">
      <c r="A37" s="42" t="s">
        <v>31</v>
      </c>
      <c r="B37" s="151"/>
      <c r="C37" s="203"/>
      <c r="D37" s="152"/>
      <c r="E37" s="153"/>
      <c r="F37" s="153"/>
      <c r="G37" s="153"/>
      <c r="H37" s="153"/>
    </row>
    <row r="38" spans="1:8" ht="15.95" customHeight="1" x14ac:dyDescent="0.2">
      <c r="A38" s="73" t="s">
        <v>32</v>
      </c>
      <c r="B38" s="144" t="s">
        <v>445</v>
      </c>
      <c r="C38" s="157">
        <f t="shared" ref="C38:C40" si="4">_xlfn.RANK.EQ(D38,$D$38:$D$43,0)</f>
        <v>2</v>
      </c>
      <c r="D38" s="149">
        <f t="shared" ref="D38:D43" si="5">SUM(E38:H38)</f>
        <v>2</v>
      </c>
      <c r="E38" s="150">
        <f>'Показатель 4.1'!G41</f>
        <v>1</v>
      </c>
      <c r="F38" s="150">
        <f>'Показатель 4.2'!G41</f>
        <v>0</v>
      </c>
      <c r="G38" s="150">
        <f>'Показатель 4.3'!G41</f>
        <v>0</v>
      </c>
      <c r="H38" s="150">
        <f>'Показатель 4.4'!J41</f>
        <v>1</v>
      </c>
    </row>
    <row r="39" spans="1:8" ht="15.95" customHeight="1" x14ac:dyDescent="0.2">
      <c r="A39" s="73" t="s">
        <v>33</v>
      </c>
      <c r="B39" s="144" t="s">
        <v>442</v>
      </c>
      <c r="C39" s="157" t="s">
        <v>452</v>
      </c>
      <c r="D39" s="149">
        <f t="shared" si="5"/>
        <v>0</v>
      </c>
      <c r="E39" s="150">
        <f>'Показатель 4.1'!G42</f>
        <v>0</v>
      </c>
      <c r="F39" s="150">
        <f>'Показатель 4.2'!G42</f>
        <v>0</v>
      </c>
      <c r="G39" s="150">
        <f>'Показатель 4.3'!G42</f>
        <v>0</v>
      </c>
      <c r="H39" s="150">
        <f>'Показатель 4.4'!J42</f>
        <v>0</v>
      </c>
    </row>
    <row r="40" spans="1:8" ht="15.95" customHeight="1" x14ac:dyDescent="0.2">
      <c r="A40" s="73" t="s">
        <v>34</v>
      </c>
      <c r="B40" s="144" t="s">
        <v>447</v>
      </c>
      <c r="C40" s="157">
        <f t="shared" si="4"/>
        <v>1</v>
      </c>
      <c r="D40" s="149">
        <f t="shared" si="5"/>
        <v>4</v>
      </c>
      <c r="E40" s="150">
        <f>'Показатель 4.1'!G43</f>
        <v>2</v>
      </c>
      <c r="F40" s="150">
        <f>'Показатель 4.2'!G43</f>
        <v>2</v>
      </c>
      <c r="G40" s="150">
        <f>'Показатель 4.3'!G43</f>
        <v>0</v>
      </c>
      <c r="H40" s="150">
        <f>'Показатель 4.4'!J43</f>
        <v>0</v>
      </c>
    </row>
    <row r="41" spans="1:8" ht="15.95" customHeight="1" x14ac:dyDescent="0.2">
      <c r="A41" s="73" t="s">
        <v>35</v>
      </c>
      <c r="B41" s="144" t="s">
        <v>442</v>
      </c>
      <c r="C41" s="157" t="s">
        <v>452</v>
      </c>
      <c r="D41" s="149">
        <f t="shared" si="5"/>
        <v>0</v>
      </c>
      <c r="E41" s="150">
        <f>'Показатель 4.1'!G44</f>
        <v>0</v>
      </c>
      <c r="F41" s="150">
        <f>'Показатель 4.2'!G44</f>
        <v>0</v>
      </c>
      <c r="G41" s="150">
        <f>'Показатель 4.3'!G44</f>
        <v>0</v>
      </c>
      <c r="H41" s="150">
        <f>'Показатель 4.4'!J44</f>
        <v>0</v>
      </c>
    </row>
    <row r="42" spans="1:8" ht="15.95" customHeight="1" x14ac:dyDescent="0.2">
      <c r="A42" s="73" t="s">
        <v>36</v>
      </c>
      <c r="B42" s="144" t="s">
        <v>442</v>
      </c>
      <c r="C42" s="157" t="s">
        <v>452</v>
      </c>
      <c r="D42" s="149">
        <f t="shared" si="5"/>
        <v>0</v>
      </c>
      <c r="E42" s="150">
        <f>'Показатель 4.1'!G45</f>
        <v>0</v>
      </c>
      <c r="F42" s="150">
        <f>'Показатель 4.2'!G45</f>
        <v>0</v>
      </c>
      <c r="G42" s="150">
        <f>'Показатель 4.3'!G45</f>
        <v>0</v>
      </c>
      <c r="H42" s="150">
        <f>'Показатель 4.4'!J45</f>
        <v>0</v>
      </c>
    </row>
    <row r="43" spans="1:8" ht="15.95" customHeight="1" x14ac:dyDescent="0.2">
      <c r="A43" s="73" t="s">
        <v>37</v>
      </c>
      <c r="B43" s="144" t="s">
        <v>442</v>
      </c>
      <c r="C43" s="157" t="s">
        <v>452</v>
      </c>
      <c r="D43" s="149">
        <f t="shared" si="5"/>
        <v>0</v>
      </c>
      <c r="E43" s="150">
        <f>'Показатель 4.1'!G46</f>
        <v>0</v>
      </c>
      <c r="F43" s="150">
        <f>'Показатель 4.2'!G46</f>
        <v>0</v>
      </c>
      <c r="G43" s="150">
        <f>'Показатель 4.3'!G46</f>
        <v>0</v>
      </c>
      <c r="H43" s="150">
        <f>'Показатель 4.4'!J46</f>
        <v>0</v>
      </c>
    </row>
    <row r="44" spans="1:8" ht="15.95" customHeight="1" x14ac:dyDescent="0.2">
      <c r="A44" s="42" t="s">
        <v>38</v>
      </c>
      <c r="B44" s="151"/>
      <c r="C44" s="203"/>
      <c r="D44" s="152"/>
      <c r="E44" s="153"/>
      <c r="F44" s="153"/>
      <c r="G44" s="153"/>
      <c r="H44" s="153"/>
    </row>
    <row r="45" spans="1:8" ht="15.95" customHeight="1" x14ac:dyDescent="0.2">
      <c r="A45" s="73" t="s">
        <v>39</v>
      </c>
      <c r="B45" s="144" t="s">
        <v>442</v>
      </c>
      <c r="C45" s="157" t="s">
        <v>453</v>
      </c>
      <c r="D45" s="149">
        <f t="shared" ref="D45:D51" si="6">SUM(E45:H45)</f>
        <v>0</v>
      </c>
      <c r="E45" s="150">
        <f>'Показатель 4.1'!G48</f>
        <v>0</v>
      </c>
      <c r="F45" s="150">
        <f>'Показатель 4.2'!G48</f>
        <v>0</v>
      </c>
      <c r="G45" s="150">
        <f>'Показатель 4.3'!G48</f>
        <v>0</v>
      </c>
      <c r="H45" s="150">
        <f>'Показатель 4.4'!J48</f>
        <v>0</v>
      </c>
    </row>
    <row r="46" spans="1:8" ht="15.95" customHeight="1" x14ac:dyDescent="0.2">
      <c r="A46" s="73" t="s">
        <v>40</v>
      </c>
      <c r="B46" s="144" t="s">
        <v>443</v>
      </c>
      <c r="C46" s="157">
        <f t="shared" ref="C46:C51" si="7">_xlfn.RANK.EQ(D46,$D$45:$D$51,0)</f>
        <v>2</v>
      </c>
      <c r="D46" s="149">
        <f t="shared" si="6"/>
        <v>0.5</v>
      </c>
      <c r="E46" s="150">
        <f>'Показатель 4.1'!G49</f>
        <v>0</v>
      </c>
      <c r="F46" s="150">
        <f>'Показатель 4.2'!G49</f>
        <v>0</v>
      </c>
      <c r="G46" s="150">
        <f>'Показатель 4.3'!G49</f>
        <v>0.5</v>
      </c>
      <c r="H46" s="150">
        <f>'Показатель 4.4'!J49</f>
        <v>0</v>
      </c>
    </row>
    <row r="47" spans="1:8" ht="15.95" customHeight="1" x14ac:dyDescent="0.2">
      <c r="A47" s="73" t="s">
        <v>41</v>
      </c>
      <c r="B47" s="144" t="s">
        <v>442</v>
      </c>
      <c r="C47" s="157" t="s">
        <v>453</v>
      </c>
      <c r="D47" s="149">
        <f t="shared" si="6"/>
        <v>0</v>
      </c>
      <c r="E47" s="150">
        <f>'Показатель 4.1'!G50</f>
        <v>0</v>
      </c>
      <c r="F47" s="150">
        <f>'Показатель 4.2'!G50</f>
        <v>0</v>
      </c>
      <c r="G47" s="150">
        <f>'Показатель 4.3'!G50</f>
        <v>0</v>
      </c>
      <c r="H47" s="150">
        <f>'Показатель 4.4'!J50</f>
        <v>0</v>
      </c>
    </row>
    <row r="48" spans="1:8" ht="15.95" customHeight="1" x14ac:dyDescent="0.2">
      <c r="A48" s="73" t="s">
        <v>42</v>
      </c>
      <c r="B48" s="144" t="s">
        <v>442</v>
      </c>
      <c r="C48" s="157" t="s">
        <v>453</v>
      </c>
      <c r="D48" s="149">
        <f t="shared" si="6"/>
        <v>0</v>
      </c>
      <c r="E48" s="150">
        <f>'Показатель 4.1'!G51</f>
        <v>0</v>
      </c>
      <c r="F48" s="150">
        <f>'Показатель 4.2'!G51</f>
        <v>0</v>
      </c>
      <c r="G48" s="150">
        <f>'Показатель 4.3'!G51</f>
        <v>0</v>
      </c>
      <c r="H48" s="150">
        <f>'Показатель 4.4'!J51</f>
        <v>0</v>
      </c>
    </row>
    <row r="49" spans="1:8" ht="15.95" customHeight="1" x14ac:dyDescent="0.2">
      <c r="A49" s="73" t="s">
        <v>93</v>
      </c>
      <c r="B49" s="144" t="s">
        <v>442</v>
      </c>
      <c r="C49" s="157" t="s">
        <v>453</v>
      </c>
      <c r="D49" s="149">
        <f t="shared" si="6"/>
        <v>0</v>
      </c>
      <c r="E49" s="150">
        <f>'Показатель 4.1'!G52</f>
        <v>0</v>
      </c>
      <c r="F49" s="150">
        <f>'Показатель 4.2'!G52</f>
        <v>0</v>
      </c>
      <c r="G49" s="150">
        <f>'Показатель 4.3'!G52</f>
        <v>0</v>
      </c>
      <c r="H49" s="150">
        <f>'Показатель 4.4'!J52</f>
        <v>0</v>
      </c>
    </row>
    <row r="50" spans="1:8" ht="15.95" customHeight="1" x14ac:dyDescent="0.2">
      <c r="A50" s="73" t="s">
        <v>43</v>
      </c>
      <c r="B50" s="144" t="s">
        <v>442</v>
      </c>
      <c r="C50" s="157" t="s">
        <v>453</v>
      </c>
      <c r="D50" s="149">
        <f t="shared" si="6"/>
        <v>0</v>
      </c>
      <c r="E50" s="150">
        <f>'Показатель 4.1'!G53</f>
        <v>0</v>
      </c>
      <c r="F50" s="150">
        <f>'Показатель 4.2'!G53</f>
        <v>0</v>
      </c>
      <c r="G50" s="150">
        <f>'Показатель 4.3'!G53</f>
        <v>0</v>
      </c>
      <c r="H50" s="150">
        <f>'Показатель 4.4'!J53</f>
        <v>0</v>
      </c>
    </row>
    <row r="51" spans="1:8" ht="15.95" customHeight="1" x14ac:dyDescent="0.2">
      <c r="A51" s="73" t="s">
        <v>44</v>
      </c>
      <c r="B51" s="144" t="s">
        <v>446</v>
      </c>
      <c r="C51" s="157">
        <f t="shared" si="7"/>
        <v>1</v>
      </c>
      <c r="D51" s="149">
        <f t="shared" si="6"/>
        <v>3</v>
      </c>
      <c r="E51" s="150">
        <f>'Показатель 4.1'!G54</f>
        <v>0</v>
      </c>
      <c r="F51" s="150">
        <f>'Показатель 4.2'!G54</f>
        <v>2</v>
      </c>
      <c r="G51" s="150">
        <f>'Показатель 4.3'!G54</f>
        <v>0</v>
      </c>
      <c r="H51" s="150">
        <f>'Показатель 4.4'!J54</f>
        <v>1</v>
      </c>
    </row>
    <row r="52" spans="1:8" ht="15.95" customHeight="1" x14ac:dyDescent="0.2">
      <c r="A52" s="42" t="s">
        <v>45</v>
      </c>
      <c r="B52" s="151"/>
      <c r="C52" s="203"/>
      <c r="D52" s="152"/>
      <c r="E52" s="153"/>
      <c r="F52" s="153"/>
      <c r="G52" s="153"/>
      <c r="H52" s="153"/>
    </row>
    <row r="53" spans="1:8" ht="15.95" customHeight="1" x14ac:dyDescent="0.2">
      <c r="A53" s="73" t="s">
        <v>46</v>
      </c>
      <c r="B53" s="144" t="s">
        <v>442</v>
      </c>
      <c r="C53" s="157" t="s">
        <v>454</v>
      </c>
      <c r="D53" s="149">
        <f t="shared" ref="D53:D66" si="8">SUM(E53:H53)</f>
        <v>0</v>
      </c>
      <c r="E53" s="150">
        <f>'Показатель 4.1'!G56</f>
        <v>0</v>
      </c>
      <c r="F53" s="150">
        <f>'Показатель 4.2'!G56</f>
        <v>0</v>
      </c>
      <c r="G53" s="150">
        <f>'Показатель 4.3'!G56</f>
        <v>0</v>
      </c>
      <c r="H53" s="150">
        <f>'Показатель 4.4'!J56</f>
        <v>0</v>
      </c>
    </row>
    <row r="54" spans="1:8" ht="15.95" customHeight="1" x14ac:dyDescent="0.2">
      <c r="A54" s="73" t="s">
        <v>47</v>
      </c>
      <c r="B54" s="144" t="s">
        <v>442</v>
      </c>
      <c r="C54" s="157" t="s">
        <v>454</v>
      </c>
      <c r="D54" s="149">
        <f t="shared" si="8"/>
        <v>0</v>
      </c>
      <c r="E54" s="150">
        <f>'Показатель 4.1'!G57</f>
        <v>0</v>
      </c>
      <c r="F54" s="150">
        <f>'Показатель 4.2'!G57</f>
        <v>0</v>
      </c>
      <c r="G54" s="150">
        <f>'Показатель 4.3'!G57</f>
        <v>0</v>
      </c>
      <c r="H54" s="150">
        <f>'Показатель 4.4'!J57</f>
        <v>0</v>
      </c>
    </row>
    <row r="55" spans="1:8" ht="15.95" customHeight="1" x14ac:dyDescent="0.2">
      <c r="A55" s="73" t="s">
        <v>48</v>
      </c>
      <c r="B55" s="144" t="s">
        <v>442</v>
      </c>
      <c r="C55" s="157" t="s">
        <v>454</v>
      </c>
      <c r="D55" s="149">
        <f t="shared" si="8"/>
        <v>0</v>
      </c>
      <c r="E55" s="150">
        <f>'Показатель 4.1'!G58</f>
        <v>0</v>
      </c>
      <c r="F55" s="150">
        <f>'Показатель 4.2'!G58</f>
        <v>0</v>
      </c>
      <c r="G55" s="150">
        <f>'Показатель 4.3'!G58</f>
        <v>0</v>
      </c>
      <c r="H55" s="150">
        <f>'Показатель 4.4'!J58</f>
        <v>0</v>
      </c>
    </row>
    <row r="56" spans="1:8" ht="15.95" customHeight="1" x14ac:dyDescent="0.2">
      <c r="A56" s="73" t="s">
        <v>49</v>
      </c>
      <c r="B56" s="144" t="s">
        <v>442</v>
      </c>
      <c r="C56" s="157" t="s">
        <v>454</v>
      </c>
      <c r="D56" s="149">
        <f t="shared" si="8"/>
        <v>0</v>
      </c>
      <c r="E56" s="150">
        <f>'Показатель 4.1'!G59</f>
        <v>0</v>
      </c>
      <c r="F56" s="150">
        <f>'Показатель 4.2'!G59</f>
        <v>0</v>
      </c>
      <c r="G56" s="150">
        <f>'Показатель 4.3'!G59</f>
        <v>0</v>
      </c>
      <c r="H56" s="150">
        <f>'Показатель 4.4'!J59</f>
        <v>0</v>
      </c>
    </row>
    <row r="57" spans="1:8" ht="15.95" customHeight="1" x14ac:dyDescent="0.2">
      <c r="A57" s="73" t="s">
        <v>50</v>
      </c>
      <c r="B57" s="144" t="s">
        <v>446</v>
      </c>
      <c r="C57" s="157" t="s">
        <v>447</v>
      </c>
      <c r="D57" s="149">
        <f t="shared" si="8"/>
        <v>3</v>
      </c>
      <c r="E57" s="150">
        <f>'Показатель 4.1'!G60</f>
        <v>2</v>
      </c>
      <c r="F57" s="150">
        <f>'Показатель 4.2'!G60</f>
        <v>0</v>
      </c>
      <c r="G57" s="150">
        <f>'Показатель 4.3'!G60</f>
        <v>0</v>
      </c>
      <c r="H57" s="150">
        <f>'Показатель 4.4'!J60</f>
        <v>1</v>
      </c>
    </row>
    <row r="58" spans="1:8" ht="15.95" customHeight="1" x14ac:dyDescent="0.2">
      <c r="A58" s="73" t="s">
        <v>51</v>
      </c>
      <c r="B58" s="144" t="s">
        <v>444</v>
      </c>
      <c r="C58" s="157" t="s">
        <v>455</v>
      </c>
      <c r="D58" s="149">
        <f t="shared" si="8"/>
        <v>1</v>
      </c>
      <c r="E58" s="150">
        <f>'Показатель 4.1'!G61</f>
        <v>0</v>
      </c>
      <c r="F58" s="150">
        <f>'Показатель 4.2'!G61</f>
        <v>0</v>
      </c>
      <c r="G58" s="150">
        <f>'Показатель 4.3'!G61</f>
        <v>0</v>
      </c>
      <c r="H58" s="150">
        <f>'Показатель 4.4'!J61</f>
        <v>1</v>
      </c>
    </row>
    <row r="59" spans="1:8" ht="15.95" customHeight="1" x14ac:dyDescent="0.2">
      <c r="A59" s="73" t="s">
        <v>52</v>
      </c>
      <c r="B59" s="144" t="s">
        <v>444</v>
      </c>
      <c r="C59" s="157" t="s">
        <v>455</v>
      </c>
      <c r="D59" s="149">
        <f t="shared" si="8"/>
        <v>1</v>
      </c>
      <c r="E59" s="150">
        <f>'Показатель 4.1'!G62</f>
        <v>1</v>
      </c>
      <c r="F59" s="150">
        <f>'Показатель 4.2'!G62</f>
        <v>0</v>
      </c>
      <c r="G59" s="150">
        <f>'Показатель 4.3'!G62</f>
        <v>0</v>
      </c>
      <c r="H59" s="150">
        <f>'Показатель 4.4'!J62</f>
        <v>0</v>
      </c>
    </row>
    <row r="60" spans="1:8" ht="15.95" customHeight="1" x14ac:dyDescent="0.2">
      <c r="A60" s="73" t="s">
        <v>53</v>
      </c>
      <c r="B60" s="144" t="s">
        <v>442</v>
      </c>
      <c r="C60" s="157" t="s">
        <v>454</v>
      </c>
      <c r="D60" s="149">
        <f t="shared" si="8"/>
        <v>0</v>
      </c>
      <c r="E60" s="150">
        <f>'Показатель 4.1'!G63</f>
        <v>0</v>
      </c>
      <c r="F60" s="150">
        <f>'Показатель 4.2'!G63</f>
        <v>0</v>
      </c>
      <c r="G60" s="150">
        <f>'Показатель 4.3'!G63</f>
        <v>0</v>
      </c>
      <c r="H60" s="150">
        <f>'Показатель 4.4'!J63</f>
        <v>0</v>
      </c>
    </row>
    <row r="61" spans="1:8" ht="15.95" customHeight="1" x14ac:dyDescent="0.2">
      <c r="A61" s="73" t="s">
        <v>54</v>
      </c>
      <c r="B61" s="144" t="s">
        <v>442</v>
      </c>
      <c r="C61" s="157" t="s">
        <v>454</v>
      </c>
      <c r="D61" s="149">
        <f t="shared" si="8"/>
        <v>0</v>
      </c>
      <c r="E61" s="150">
        <f>'Показатель 4.1'!G64</f>
        <v>0</v>
      </c>
      <c r="F61" s="150">
        <f>'Показатель 4.2'!G64</f>
        <v>0</v>
      </c>
      <c r="G61" s="150">
        <f>'Показатель 4.3'!G64</f>
        <v>0</v>
      </c>
      <c r="H61" s="150">
        <f>'Показатель 4.4'!J64</f>
        <v>0</v>
      </c>
    </row>
    <row r="62" spans="1:8" ht="15.95" customHeight="1" x14ac:dyDescent="0.2">
      <c r="A62" s="73" t="s">
        <v>55</v>
      </c>
      <c r="B62" s="144">
        <v>1</v>
      </c>
      <c r="C62" s="157">
        <f t="shared" ref="C62" si="9">_xlfn.RANK.EQ(D62,$D$53:$D$66,0)</f>
        <v>1</v>
      </c>
      <c r="D62" s="149">
        <f t="shared" si="8"/>
        <v>6</v>
      </c>
      <c r="E62" s="150">
        <f>'Показатель 4.1'!G65</f>
        <v>2</v>
      </c>
      <c r="F62" s="150">
        <f>'Показатель 4.2'!G65</f>
        <v>2</v>
      </c>
      <c r="G62" s="150">
        <f>'Показатель 4.3'!G65</f>
        <v>1</v>
      </c>
      <c r="H62" s="150">
        <f>'Показатель 4.4'!J65</f>
        <v>1</v>
      </c>
    </row>
    <row r="63" spans="1:8" ht="15.95" customHeight="1" x14ac:dyDescent="0.2">
      <c r="A63" s="73" t="s">
        <v>56</v>
      </c>
      <c r="B63" s="144" t="s">
        <v>444</v>
      </c>
      <c r="C63" s="157" t="s">
        <v>455</v>
      </c>
      <c r="D63" s="149">
        <f t="shared" si="8"/>
        <v>1</v>
      </c>
      <c r="E63" s="150">
        <f>'Показатель 4.1'!G66</f>
        <v>0</v>
      </c>
      <c r="F63" s="150">
        <f>'Показатель 4.2'!G66</f>
        <v>0</v>
      </c>
      <c r="G63" s="150">
        <f>'Показатель 4.3'!G66</f>
        <v>0</v>
      </c>
      <c r="H63" s="150">
        <f>'Показатель 4.4'!J66</f>
        <v>1</v>
      </c>
    </row>
    <row r="64" spans="1:8" ht="15.95" customHeight="1" x14ac:dyDescent="0.2">
      <c r="A64" s="73" t="s">
        <v>57</v>
      </c>
      <c r="B64" s="144" t="s">
        <v>442</v>
      </c>
      <c r="C64" s="157" t="s">
        <v>454</v>
      </c>
      <c r="D64" s="149">
        <f t="shared" si="8"/>
        <v>0</v>
      </c>
      <c r="E64" s="150">
        <f>'Показатель 4.1'!G67</f>
        <v>0</v>
      </c>
      <c r="F64" s="150">
        <f>'Показатель 4.2'!G67</f>
        <v>0</v>
      </c>
      <c r="G64" s="150">
        <f>'Показатель 4.3'!G67</f>
        <v>0</v>
      </c>
      <c r="H64" s="150">
        <f>'Показатель 4.4'!J67</f>
        <v>0</v>
      </c>
    </row>
    <row r="65" spans="1:8" ht="15.95" customHeight="1" x14ac:dyDescent="0.2">
      <c r="A65" s="73" t="s">
        <v>58</v>
      </c>
      <c r="B65" s="144" t="s">
        <v>442</v>
      </c>
      <c r="C65" s="157" t="s">
        <v>454</v>
      </c>
      <c r="D65" s="149">
        <f t="shared" si="8"/>
        <v>0</v>
      </c>
      <c r="E65" s="150">
        <f>'Показатель 4.1'!G68</f>
        <v>0</v>
      </c>
      <c r="F65" s="150">
        <f>'Показатель 4.2'!G68</f>
        <v>0</v>
      </c>
      <c r="G65" s="150">
        <f>'Показатель 4.3'!G68</f>
        <v>0</v>
      </c>
      <c r="H65" s="150">
        <f>'Показатель 4.4'!J68</f>
        <v>0</v>
      </c>
    </row>
    <row r="66" spans="1:8" ht="15.95" customHeight="1" x14ac:dyDescent="0.2">
      <c r="A66" s="73" t="s">
        <v>59</v>
      </c>
      <c r="B66" s="144" t="s">
        <v>446</v>
      </c>
      <c r="C66" s="157" t="s">
        <v>447</v>
      </c>
      <c r="D66" s="149">
        <f t="shared" si="8"/>
        <v>3</v>
      </c>
      <c r="E66" s="150">
        <f>'Показатель 4.1'!G69</f>
        <v>0</v>
      </c>
      <c r="F66" s="150">
        <f>'Показатель 4.2'!G69</f>
        <v>1</v>
      </c>
      <c r="G66" s="150">
        <f>'Показатель 4.3'!G69</f>
        <v>1</v>
      </c>
      <c r="H66" s="150">
        <f>'Показатель 4.4'!J69</f>
        <v>1</v>
      </c>
    </row>
    <row r="67" spans="1:8" ht="15.95" customHeight="1" x14ac:dyDescent="0.2">
      <c r="A67" s="42" t="s">
        <v>60</v>
      </c>
      <c r="B67" s="151"/>
      <c r="C67" s="203"/>
      <c r="D67" s="152"/>
      <c r="E67" s="153"/>
      <c r="F67" s="153"/>
      <c r="G67" s="153"/>
      <c r="H67" s="153"/>
    </row>
    <row r="68" spans="1:8" ht="15.95" customHeight="1" x14ac:dyDescent="0.2">
      <c r="A68" s="73" t="s">
        <v>61</v>
      </c>
      <c r="B68" s="144" t="s">
        <v>442</v>
      </c>
      <c r="C68" s="157" t="s">
        <v>452</v>
      </c>
      <c r="D68" s="149">
        <f t="shared" ref="D68:D73" si="10">SUM(E68:H68)</f>
        <v>0</v>
      </c>
      <c r="E68" s="150">
        <f>'Показатель 4.1'!G71</f>
        <v>0</v>
      </c>
      <c r="F68" s="150">
        <f>'Показатель 4.2'!G71</f>
        <v>0</v>
      </c>
      <c r="G68" s="150">
        <f>'Показатель 4.3'!G71</f>
        <v>0</v>
      </c>
      <c r="H68" s="150">
        <f>'Показатель 4.4'!J71</f>
        <v>0</v>
      </c>
    </row>
    <row r="69" spans="1:8" ht="15.95" customHeight="1" x14ac:dyDescent="0.2">
      <c r="A69" s="73" t="s">
        <v>62</v>
      </c>
      <c r="B69" s="144" t="s">
        <v>442</v>
      </c>
      <c r="C69" s="157" t="s">
        <v>452</v>
      </c>
      <c r="D69" s="149">
        <f t="shared" si="10"/>
        <v>0</v>
      </c>
      <c r="E69" s="150">
        <f>'Показатель 4.1'!G72</f>
        <v>0</v>
      </c>
      <c r="F69" s="150">
        <f>'Показатель 4.2'!G72</f>
        <v>0</v>
      </c>
      <c r="G69" s="150">
        <f>'Показатель 4.3'!G72</f>
        <v>0</v>
      </c>
      <c r="H69" s="150">
        <f>'Показатель 4.4'!J72</f>
        <v>0</v>
      </c>
    </row>
    <row r="70" spans="1:8" ht="15.95" customHeight="1" x14ac:dyDescent="0.2">
      <c r="A70" s="73" t="s">
        <v>63</v>
      </c>
      <c r="B70" s="144" t="s">
        <v>442</v>
      </c>
      <c r="C70" s="157" t="s">
        <v>452</v>
      </c>
      <c r="D70" s="149">
        <f t="shared" si="10"/>
        <v>0</v>
      </c>
      <c r="E70" s="150">
        <f>'Показатель 4.1'!G73</f>
        <v>0</v>
      </c>
      <c r="F70" s="150">
        <f>'Показатель 4.2'!G73</f>
        <v>0</v>
      </c>
      <c r="G70" s="150">
        <f>'Показатель 4.3'!G73</f>
        <v>0</v>
      </c>
      <c r="H70" s="150">
        <f>'Показатель 4.4'!J73</f>
        <v>0</v>
      </c>
    </row>
    <row r="71" spans="1:8" ht="15.95" customHeight="1" x14ac:dyDescent="0.2">
      <c r="A71" s="73" t="s">
        <v>64</v>
      </c>
      <c r="B71" s="144" t="s">
        <v>444</v>
      </c>
      <c r="C71" s="157" t="s">
        <v>456</v>
      </c>
      <c r="D71" s="149">
        <f t="shared" si="10"/>
        <v>1</v>
      </c>
      <c r="E71" s="150">
        <f>'Показатель 4.1'!G74</f>
        <v>1</v>
      </c>
      <c r="F71" s="150">
        <f>'Показатель 4.2'!G74</f>
        <v>0</v>
      </c>
      <c r="G71" s="150">
        <f>'Показатель 4.3'!G74</f>
        <v>0</v>
      </c>
      <c r="H71" s="150">
        <f>'Показатель 4.4'!J74</f>
        <v>0</v>
      </c>
    </row>
    <row r="72" spans="1:8" ht="15.95" customHeight="1" x14ac:dyDescent="0.2">
      <c r="A72" s="73" t="s">
        <v>65</v>
      </c>
      <c r="B72" s="144" t="s">
        <v>444</v>
      </c>
      <c r="C72" s="157" t="s">
        <v>456</v>
      </c>
      <c r="D72" s="149">
        <f t="shared" si="10"/>
        <v>1</v>
      </c>
      <c r="E72" s="150">
        <f>'Показатель 4.1'!G75</f>
        <v>0</v>
      </c>
      <c r="F72" s="150">
        <f>'Показатель 4.2'!G75</f>
        <v>0</v>
      </c>
      <c r="G72" s="150">
        <f>'Показатель 4.3'!G75</f>
        <v>0</v>
      </c>
      <c r="H72" s="150">
        <f>'Показатель 4.4'!J75</f>
        <v>1</v>
      </c>
    </row>
    <row r="73" spans="1:8" ht="15.95" customHeight="1" x14ac:dyDescent="0.2">
      <c r="A73" s="73" t="s">
        <v>66</v>
      </c>
      <c r="B73" s="144" t="s">
        <v>442</v>
      </c>
      <c r="C73" s="157" t="s">
        <v>452</v>
      </c>
      <c r="D73" s="149">
        <f t="shared" si="10"/>
        <v>0</v>
      </c>
      <c r="E73" s="150">
        <f>'Показатель 4.1'!G76</f>
        <v>0</v>
      </c>
      <c r="F73" s="150">
        <f>'Показатель 4.2'!G76</f>
        <v>0</v>
      </c>
      <c r="G73" s="150">
        <f>'Показатель 4.3'!G76</f>
        <v>0</v>
      </c>
      <c r="H73" s="150">
        <f>'Показатель 4.4'!J76</f>
        <v>0</v>
      </c>
    </row>
    <row r="74" spans="1:8" ht="15.95" customHeight="1" x14ac:dyDescent="0.2">
      <c r="A74" s="42" t="s">
        <v>67</v>
      </c>
      <c r="B74" s="151"/>
      <c r="C74" s="203"/>
      <c r="D74" s="152"/>
      <c r="E74" s="153"/>
      <c r="F74" s="153"/>
      <c r="G74" s="153"/>
      <c r="H74" s="153"/>
    </row>
    <row r="75" spans="1:8" ht="15.95" customHeight="1" x14ac:dyDescent="0.2">
      <c r="A75" s="73" t="s">
        <v>68</v>
      </c>
      <c r="B75" s="144" t="s">
        <v>444</v>
      </c>
      <c r="C75" s="157">
        <f t="shared" ref="C75:C85" si="11">_xlfn.RANK.EQ(D75,$D$75:$D$86,0)</f>
        <v>4</v>
      </c>
      <c r="D75" s="149">
        <f t="shared" ref="D75:D86" si="12">SUM(E75:H75)</f>
        <v>1</v>
      </c>
      <c r="E75" s="150">
        <f>'Показатель 4.1'!G78</f>
        <v>0</v>
      </c>
      <c r="F75" s="150">
        <f>'Показатель 4.2'!G78</f>
        <v>0</v>
      </c>
      <c r="G75" s="150">
        <f>'Показатель 4.3'!G78</f>
        <v>0</v>
      </c>
      <c r="H75" s="150">
        <f>'Показатель 4.4'!J78</f>
        <v>1</v>
      </c>
    </row>
    <row r="76" spans="1:8" ht="15.95" customHeight="1" x14ac:dyDescent="0.2">
      <c r="A76" s="73" t="s">
        <v>69</v>
      </c>
      <c r="B76" s="144" t="s">
        <v>443</v>
      </c>
      <c r="C76" s="157">
        <f t="shared" si="11"/>
        <v>5</v>
      </c>
      <c r="D76" s="149">
        <f t="shared" si="12"/>
        <v>0.5</v>
      </c>
      <c r="E76" s="150">
        <f>'Показатель 4.1'!G79</f>
        <v>0</v>
      </c>
      <c r="F76" s="150">
        <f>'Показатель 4.2'!G79</f>
        <v>0</v>
      </c>
      <c r="G76" s="150">
        <f>'Показатель 4.3'!G79</f>
        <v>0</v>
      </c>
      <c r="H76" s="150">
        <f>'Показатель 4.4'!J79</f>
        <v>0.5</v>
      </c>
    </row>
    <row r="77" spans="1:8" ht="15.95" customHeight="1" x14ac:dyDescent="0.2">
      <c r="A77" s="73" t="s">
        <v>70</v>
      </c>
      <c r="B77" s="144" t="s">
        <v>442</v>
      </c>
      <c r="C77" s="157" t="s">
        <v>457</v>
      </c>
      <c r="D77" s="149">
        <f t="shared" si="12"/>
        <v>0</v>
      </c>
      <c r="E77" s="150">
        <f>'Показатель 4.1'!G80</f>
        <v>0</v>
      </c>
      <c r="F77" s="150">
        <f>'Показатель 4.2'!G80</f>
        <v>0</v>
      </c>
      <c r="G77" s="150">
        <f>'Показатель 4.3'!G80</f>
        <v>0</v>
      </c>
      <c r="H77" s="150">
        <f>'Показатель 4.4'!J80</f>
        <v>0</v>
      </c>
    </row>
    <row r="78" spans="1:8" ht="15.95" customHeight="1" x14ac:dyDescent="0.2">
      <c r="A78" s="73" t="s">
        <v>71</v>
      </c>
      <c r="B78" s="144" t="s">
        <v>442</v>
      </c>
      <c r="C78" s="157" t="s">
        <v>457</v>
      </c>
      <c r="D78" s="149">
        <f t="shared" si="12"/>
        <v>0</v>
      </c>
      <c r="E78" s="150">
        <f>'Показатель 4.1'!G81</f>
        <v>0</v>
      </c>
      <c r="F78" s="150">
        <f>'Показатель 4.2'!G81</f>
        <v>0</v>
      </c>
      <c r="G78" s="150">
        <f>'Показатель 4.3'!G81</f>
        <v>0</v>
      </c>
      <c r="H78" s="150">
        <f>'Показатель 4.4'!J81</f>
        <v>0</v>
      </c>
    </row>
    <row r="79" spans="1:8" ht="15.95" customHeight="1" x14ac:dyDescent="0.2">
      <c r="A79" s="73" t="s">
        <v>72</v>
      </c>
      <c r="B79" s="144" t="s">
        <v>447</v>
      </c>
      <c r="C79" s="157">
        <f t="shared" si="11"/>
        <v>1</v>
      </c>
      <c r="D79" s="149">
        <f t="shared" si="12"/>
        <v>4</v>
      </c>
      <c r="E79" s="150">
        <f>'Показатель 4.1'!G82</f>
        <v>2</v>
      </c>
      <c r="F79" s="150">
        <f>'Показатель 4.2'!G82</f>
        <v>2</v>
      </c>
      <c r="G79" s="150">
        <f>'Показатель 4.3'!G82</f>
        <v>0</v>
      </c>
      <c r="H79" s="150">
        <f>'Показатель 4.4'!J82</f>
        <v>0</v>
      </c>
    </row>
    <row r="80" spans="1:8" ht="15.95" customHeight="1" x14ac:dyDescent="0.2">
      <c r="A80" s="73" t="s">
        <v>73</v>
      </c>
      <c r="B80" s="144" t="s">
        <v>442</v>
      </c>
      <c r="C80" s="157" t="s">
        <v>457</v>
      </c>
      <c r="D80" s="149">
        <f t="shared" si="12"/>
        <v>0</v>
      </c>
      <c r="E80" s="150">
        <f>'Показатель 4.1'!G83</f>
        <v>0</v>
      </c>
      <c r="F80" s="150">
        <f>'Показатель 4.2'!G83</f>
        <v>0</v>
      </c>
      <c r="G80" s="150">
        <f>'Показатель 4.3'!G83</f>
        <v>0</v>
      </c>
      <c r="H80" s="150">
        <f>'Показатель 4.4'!J83</f>
        <v>0</v>
      </c>
    </row>
    <row r="81" spans="1:8" ht="15.95" customHeight="1" x14ac:dyDescent="0.2">
      <c r="A81" s="73" t="s">
        <v>74</v>
      </c>
      <c r="B81" s="144" t="s">
        <v>445</v>
      </c>
      <c r="C81" s="157">
        <f t="shared" si="11"/>
        <v>3</v>
      </c>
      <c r="D81" s="149">
        <f t="shared" si="12"/>
        <v>2</v>
      </c>
      <c r="E81" s="150">
        <f>'Показатель 4.1'!G84</f>
        <v>1</v>
      </c>
      <c r="F81" s="150">
        <f>'Показатель 4.2'!G84</f>
        <v>0</v>
      </c>
      <c r="G81" s="150">
        <f>'Показатель 4.3'!G84</f>
        <v>0</v>
      </c>
      <c r="H81" s="150">
        <f>'Показатель 4.4'!J84</f>
        <v>1</v>
      </c>
    </row>
    <row r="82" spans="1:8" ht="15.95" customHeight="1" x14ac:dyDescent="0.2">
      <c r="A82" s="73" t="s">
        <v>75</v>
      </c>
      <c r="B82" s="144" t="s">
        <v>442</v>
      </c>
      <c r="C82" s="157" t="s">
        <v>457</v>
      </c>
      <c r="D82" s="149">
        <f t="shared" si="12"/>
        <v>0</v>
      </c>
      <c r="E82" s="150">
        <f>'Показатель 4.1'!G85</f>
        <v>0</v>
      </c>
      <c r="F82" s="150">
        <f>'Показатель 4.2'!G85</f>
        <v>0</v>
      </c>
      <c r="G82" s="150">
        <f>'Показатель 4.3'!G85</f>
        <v>0</v>
      </c>
      <c r="H82" s="150">
        <f>'Показатель 4.4'!J85</f>
        <v>0</v>
      </c>
    </row>
    <row r="83" spans="1:8" ht="15.95" customHeight="1" x14ac:dyDescent="0.2">
      <c r="A83" s="73" t="s">
        <v>76</v>
      </c>
      <c r="B83" s="144" t="s">
        <v>442</v>
      </c>
      <c r="C83" s="157" t="s">
        <v>457</v>
      </c>
      <c r="D83" s="149">
        <f t="shared" si="12"/>
        <v>0</v>
      </c>
      <c r="E83" s="150">
        <f>'Показатель 4.1'!G86</f>
        <v>0</v>
      </c>
      <c r="F83" s="150">
        <f>'Показатель 4.2'!G86</f>
        <v>0</v>
      </c>
      <c r="G83" s="150">
        <f>'Показатель 4.3'!G86</f>
        <v>0</v>
      </c>
      <c r="H83" s="150">
        <f>'Показатель 4.4'!J86</f>
        <v>0</v>
      </c>
    </row>
    <row r="84" spans="1:8" ht="15.95" customHeight="1" x14ac:dyDescent="0.2">
      <c r="A84" s="73" t="s">
        <v>77</v>
      </c>
      <c r="B84" s="144" t="s">
        <v>442</v>
      </c>
      <c r="C84" s="157" t="s">
        <v>457</v>
      </c>
      <c r="D84" s="149">
        <f t="shared" si="12"/>
        <v>0</v>
      </c>
      <c r="E84" s="150">
        <f>'Показатель 4.1'!G87</f>
        <v>0</v>
      </c>
      <c r="F84" s="150">
        <f>'Показатель 4.2'!G87</f>
        <v>0</v>
      </c>
      <c r="G84" s="150">
        <f>'Показатель 4.3'!G87</f>
        <v>0</v>
      </c>
      <c r="H84" s="150">
        <f>'Показатель 4.4'!J87</f>
        <v>0</v>
      </c>
    </row>
    <row r="85" spans="1:8" ht="15.95" customHeight="1" x14ac:dyDescent="0.2">
      <c r="A85" s="73" t="s">
        <v>78</v>
      </c>
      <c r="B85" s="144" t="s">
        <v>446</v>
      </c>
      <c r="C85" s="157">
        <f t="shared" si="11"/>
        <v>2</v>
      </c>
      <c r="D85" s="149">
        <f t="shared" si="12"/>
        <v>3</v>
      </c>
      <c r="E85" s="150">
        <f>'Показатель 4.1'!G88</f>
        <v>2</v>
      </c>
      <c r="F85" s="150">
        <f>'Показатель 4.2'!G88</f>
        <v>1</v>
      </c>
      <c r="G85" s="150">
        <f>'Показатель 4.3'!G88</f>
        <v>0</v>
      </c>
      <c r="H85" s="150">
        <f>'Показатель 4.4'!J88</f>
        <v>0</v>
      </c>
    </row>
    <row r="86" spans="1:8" ht="15.95" customHeight="1" x14ac:dyDescent="0.2">
      <c r="A86" s="73" t="s">
        <v>79</v>
      </c>
      <c r="B86" s="144" t="s">
        <v>442</v>
      </c>
      <c r="C86" s="157" t="s">
        <v>457</v>
      </c>
      <c r="D86" s="149">
        <f t="shared" si="12"/>
        <v>0</v>
      </c>
      <c r="E86" s="150">
        <f>'Показатель 4.1'!G89</f>
        <v>0</v>
      </c>
      <c r="F86" s="150">
        <f>'Показатель 4.2'!G89</f>
        <v>0</v>
      </c>
      <c r="G86" s="150">
        <f>'Показатель 4.3'!G89</f>
        <v>0</v>
      </c>
      <c r="H86" s="150">
        <f>'Показатель 4.4'!J89</f>
        <v>0</v>
      </c>
    </row>
    <row r="87" spans="1:8" ht="15.95" customHeight="1" x14ac:dyDescent="0.2">
      <c r="A87" s="42" t="s">
        <v>80</v>
      </c>
      <c r="B87" s="151"/>
      <c r="C87" s="203"/>
      <c r="D87" s="152"/>
      <c r="E87" s="153"/>
      <c r="F87" s="153"/>
      <c r="G87" s="153"/>
      <c r="H87" s="153"/>
    </row>
    <row r="88" spans="1:8" ht="15.95" customHeight="1" x14ac:dyDescent="0.2">
      <c r="A88" s="73" t="s">
        <v>81</v>
      </c>
      <c r="B88" s="144" t="s">
        <v>442</v>
      </c>
      <c r="C88" s="157" t="s">
        <v>458</v>
      </c>
      <c r="D88" s="149">
        <f t="shared" ref="D88:D96" si="13">SUM(E88:H88)</f>
        <v>0</v>
      </c>
      <c r="E88" s="150">
        <f>'Показатель 4.1'!G91</f>
        <v>0</v>
      </c>
      <c r="F88" s="150">
        <f>'Показатель 4.2'!G91</f>
        <v>0</v>
      </c>
      <c r="G88" s="150">
        <f>'Показатель 4.3'!G91</f>
        <v>0</v>
      </c>
      <c r="H88" s="150">
        <f>'Показатель 4.4'!J91</f>
        <v>0</v>
      </c>
    </row>
    <row r="89" spans="1:8" ht="15.95" customHeight="1" x14ac:dyDescent="0.2">
      <c r="A89" s="73" t="s">
        <v>82</v>
      </c>
      <c r="B89" s="144" t="s">
        <v>442</v>
      </c>
      <c r="C89" s="157" t="s">
        <v>458</v>
      </c>
      <c r="D89" s="149">
        <f t="shared" si="13"/>
        <v>0</v>
      </c>
      <c r="E89" s="150">
        <f>'Показатель 4.1'!G92</f>
        <v>0</v>
      </c>
      <c r="F89" s="150">
        <f>'Показатель 4.2'!G92</f>
        <v>0</v>
      </c>
      <c r="G89" s="150">
        <f>'Показатель 4.3'!G92</f>
        <v>0</v>
      </c>
      <c r="H89" s="150">
        <f>'Показатель 4.4'!J92</f>
        <v>0</v>
      </c>
    </row>
    <row r="90" spans="1:8" ht="15.95" customHeight="1" x14ac:dyDescent="0.2">
      <c r="A90" s="73" t="s">
        <v>83</v>
      </c>
      <c r="B90" s="144" t="s">
        <v>442</v>
      </c>
      <c r="C90" s="157" t="s">
        <v>458</v>
      </c>
      <c r="D90" s="149">
        <f t="shared" si="13"/>
        <v>0</v>
      </c>
      <c r="E90" s="150">
        <f>'Показатель 4.1'!G93</f>
        <v>0</v>
      </c>
      <c r="F90" s="150">
        <f>'Показатель 4.2'!G93</f>
        <v>0</v>
      </c>
      <c r="G90" s="150">
        <f>'Показатель 4.3'!G93</f>
        <v>0</v>
      </c>
      <c r="H90" s="150">
        <f>'Показатель 4.4'!J93</f>
        <v>0</v>
      </c>
    </row>
    <row r="91" spans="1:8" ht="15.95" customHeight="1" x14ac:dyDescent="0.2">
      <c r="A91" s="73" t="s">
        <v>84</v>
      </c>
      <c r="B91" s="144" t="s">
        <v>442</v>
      </c>
      <c r="C91" s="157" t="s">
        <v>458</v>
      </c>
      <c r="D91" s="149">
        <f t="shared" si="13"/>
        <v>0</v>
      </c>
      <c r="E91" s="150">
        <f>'Показатель 4.1'!G94</f>
        <v>0</v>
      </c>
      <c r="F91" s="150">
        <f>'Показатель 4.2'!G94</f>
        <v>0</v>
      </c>
      <c r="G91" s="150">
        <f>'Показатель 4.3'!G94</f>
        <v>0</v>
      </c>
      <c r="H91" s="150">
        <f>'Показатель 4.4'!J94</f>
        <v>0</v>
      </c>
    </row>
    <row r="92" spans="1:8" ht="15.95" customHeight="1" x14ac:dyDescent="0.2">
      <c r="A92" s="73" t="s">
        <v>85</v>
      </c>
      <c r="B92" s="144" t="s">
        <v>442</v>
      </c>
      <c r="C92" s="157" t="s">
        <v>458</v>
      </c>
      <c r="D92" s="149">
        <f t="shared" si="13"/>
        <v>0</v>
      </c>
      <c r="E92" s="150">
        <f>'Показатель 4.1'!G95</f>
        <v>0</v>
      </c>
      <c r="F92" s="150">
        <f>'Показатель 4.2'!G95</f>
        <v>0</v>
      </c>
      <c r="G92" s="150">
        <f>'Показатель 4.3'!G95</f>
        <v>0</v>
      </c>
      <c r="H92" s="150">
        <f>'Показатель 4.4'!J95</f>
        <v>0</v>
      </c>
    </row>
    <row r="93" spans="1:8" ht="15.95" customHeight="1" x14ac:dyDescent="0.2">
      <c r="A93" s="73" t="s">
        <v>86</v>
      </c>
      <c r="B93" s="144" t="s">
        <v>442</v>
      </c>
      <c r="C93" s="157" t="s">
        <v>458</v>
      </c>
      <c r="D93" s="149">
        <f t="shared" si="13"/>
        <v>0</v>
      </c>
      <c r="E93" s="150">
        <f>'Показатель 4.1'!G96</f>
        <v>0</v>
      </c>
      <c r="F93" s="150">
        <f>'Показатель 4.2'!G96</f>
        <v>0</v>
      </c>
      <c r="G93" s="150">
        <f>'Показатель 4.3'!G96</f>
        <v>0</v>
      </c>
      <c r="H93" s="150">
        <f>'Показатель 4.4'!J96</f>
        <v>0</v>
      </c>
    </row>
    <row r="94" spans="1:8" ht="15.95" customHeight="1" x14ac:dyDescent="0.2">
      <c r="A94" s="73" t="s">
        <v>87</v>
      </c>
      <c r="B94" s="144" t="s">
        <v>442</v>
      </c>
      <c r="C94" s="157" t="s">
        <v>458</v>
      </c>
      <c r="D94" s="149">
        <f t="shared" si="13"/>
        <v>0</v>
      </c>
      <c r="E94" s="150">
        <f>'Показатель 4.1'!G97</f>
        <v>0</v>
      </c>
      <c r="F94" s="150">
        <f>'Показатель 4.2'!G97</f>
        <v>0</v>
      </c>
      <c r="G94" s="150">
        <f>'Показатель 4.3'!G97</f>
        <v>0</v>
      </c>
      <c r="H94" s="150">
        <f>'Показатель 4.4'!J97</f>
        <v>0</v>
      </c>
    </row>
    <row r="95" spans="1:8" ht="15.95" customHeight="1" x14ac:dyDescent="0.2">
      <c r="A95" s="73" t="s">
        <v>88</v>
      </c>
      <c r="B95" s="144" t="s">
        <v>442</v>
      </c>
      <c r="C95" s="157" t="s">
        <v>458</v>
      </c>
      <c r="D95" s="149">
        <f t="shared" si="13"/>
        <v>0</v>
      </c>
      <c r="E95" s="150">
        <f>'Показатель 4.1'!G98</f>
        <v>0</v>
      </c>
      <c r="F95" s="150">
        <f>'Показатель 4.2'!G98</f>
        <v>0</v>
      </c>
      <c r="G95" s="150">
        <f>'Показатель 4.3'!G98</f>
        <v>0</v>
      </c>
      <c r="H95" s="150">
        <f>'Показатель 4.4'!J98</f>
        <v>0</v>
      </c>
    </row>
    <row r="96" spans="1:8" ht="15.95" customHeight="1" x14ac:dyDescent="0.2">
      <c r="A96" s="73" t="s">
        <v>89</v>
      </c>
      <c r="B96" s="144" t="s">
        <v>442</v>
      </c>
      <c r="C96" s="157" t="s">
        <v>458</v>
      </c>
      <c r="D96" s="149">
        <f t="shared" si="13"/>
        <v>0</v>
      </c>
      <c r="E96" s="150">
        <f>'Показатель 4.1'!G99</f>
        <v>0</v>
      </c>
      <c r="F96" s="150">
        <f>'Показатель 4.2'!G99</f>
        <v>0</v>
      </c>
      <c r="G96" s="150">
        <f>'Показатель 4.3'!G99</f>
        <v>0</v>
      </c>
      <c r="H96" s="150">
        <f>'Показатель 4.4'!J99</f>
        <v>0</v>
      </c>
    </row>
    <row r="97" spans="1:8" x14ac:dyDescent="0.2">
      <c r="A97" s="42" t="s">
        <v>213</v>
      </c>
      <c r="B97" s="151"/>
      <c r="C97" s="204"/>
      <c r="D97" s="151"/>
      <c r="E97" s="151"/>
      <c r="F97" s="151"/>
      <c r="G97" s="151"/>
      <c r="H97" s="151"/>
    </row>
    <row r="98" spans="1:8" x14ac:dyDescent="0.2">
      <c r="A98" s="74" t="s">
        <v>214</v>
      </c>
      <c r="B98" s="144" t="s">
        <v>445</v>
      </c>
      <c r="C98" s="157">
        <f>_xlfn.RANK.EQ(D98,$D$98:$D$99,0)</f>
        <v>1</v>
      </c>
      <c r="D98" s="149">
        <f>SUM(E98:H98)</f>
        <v>2</v>
      </c>
      <c r="E98" s="150">
        <f>'Показатель 4.1'!G101</f>
        <v>0</v>
      </c>
      <c r="F98" s="150">
        <f>'Показатель 4.2'!G101</f>
        <v>0</v>
      </c>
      <c r="G98" s="150">
        <f>'Показатель 4.3'!G101</f>
        <v>1</v>
      </c>
      <c r="H98" s="150">
        <f>'Показатель 4.4'!J101</f>
        <v>1</v>
      </c>
    </row>
    <row r="99" spans="1:8" x14ac:dyDescent="0.2">
      <c r="A99" s="74" t="s">
        <v>215</v>
      </c>
      <c r="B99" s="144" t="s">
        <v>442</v>
      </c>
      <c r="C99" s="157">
        <f>_xlfn.RANK.EQ(D99,$D$98:$D$99,0)</f>
        <v>2</v>
      </c>
      <c r="D99" s="149">
        <f>SUM(E99:H99)</f>
        <v>0</v>
      </c>
      <c r="E99" s="150">
        <f>'Показатель 4.1'!G102</f>
        <v>0</v>
      </c>
      <c r="F99" s="150">
        <f>'Показатель 4.2'!G102</f>
        <v>0</v>
      </c>
      <c r="G99" s="150">
        <f>'Показатель 4.3'!G102</f>
        <v>0</v>
      </c>
      <c r="H99" s="150">
        <f>'Показатель 4.4'!J102</f>
        <v>0</v>
      </c>
    </row>
  </sheetData>
  <mergeCells count="1">
    <mergeCell ref="A1:H1"/>
  </mergeCells>
  <pageMargins left="0.70866141732283472" right="0.70866141732283472" top="0.74803149606299213" bottom="0.74803149606299213" header="0.31496062992125984" footer="0.31496062992125984"/>
  <pageSetup paperSize="9" scale="76" fitToHeight="3" orientation="landscape" r:id="rId1"/>
  <headerFooter>
    <oddFooter>&amp;A&amp;RСтраница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view="pageBreakPreview" zoomScaleNormal="100" zoomScaleSheetLayoutView="100" workbookViewId="0">
      <selection activeCell="B6" sqref="B6"/>
    </sheetView>
  </sheetViews>
  <sheetFormatPr defaultRowHeight="15" x14ac:dyDescent="0.25"/>
  <cols>
    <col min="1" max="1" width="5.42578125" style="6" customWidth="1"/>
    <col min="2" max="2" width="91.140625" customWidth="1"/>
    <col min="3" max="3" width="6" customWidth="1"/>
    <col min="4" max="4" width="13.28515625" customWidth="1"/>
    <col min="5" max="5" width="14.7109375" customWidth="1"/>
  </cols>
  <sheetData>
    <row r="1" spans="1:5" x14ac:dyDescent="0.25">
      <c r="A1" s="6">
        <v>2015</v>
      </c>
    </row>
    <row r="3" spans="1:5" ht="24" customHeight="1" x14ac:dyDescent="0.25">
      <c r="A3" s="165" t="s">
        <v>182</v>
      </c>
      <c r="B3" s="166" t="s">
        <v>183</v>
      </c>
      <c r="C3" s="166" t="s">
        <v>184</v>
      </c>
      <c r="D3" s="166" t="s">
        <v>185</v>
      </c>
      <c r="E3" s="166"/>
    </row>
    <row r="4" spans="1:5" ht="52.5" customHeight="1" x14ac:dyDescent="0.25">
      <c r="A4" s="165"/>
      <c r="B4" s="166"/>
      <c r="C4" s="166"/>
      <c r="D4" s="3" t="s">
        <v>186</v>
      </c>
      <c r="E4" s="4" t="s">
        <v>187</v>
      </c>
    </row>
    <row r="5" spans="1:5" x14ac:dyDescent="0.25">
      <c r="A5" s="167">
        <v>4</v>
      </c>
      <c r="B5" s="8" t="s">
        <v>188</v>
      </c>
      <c r="C5" s="168">
        <v>6</v>
      </c>
      <c r="D5" s="169"/>
      <c r="E5" s="169"/>
    </row>
    <row r="6" spans="1:5" ht="129" customHeight="1" x14ac:dyDescent="0.25">
      <c r="A6" s="167"/>
      <c r="B6" s="9" t="s">
        <v>203</v>
      </c>
      <c r="C6" s="168"/>
      <c r="D6" s="169"/>
      <c r="E6" s="169"/>
    </row>
    <row r="7" spans="1:5" ht="24" x14ac:dyDescent="0.25">
      <c r="A7" s="163" t="s">
        <v>205</v>
      </c>
      <c r="B7" s="10" t="s">
        <v>189</v>
      </c>
      <c r="C7" s="164"/>
      <c r="D7" s="164"/>
      <c r="E7" s="164"/>
    </row>
    <row r="8" spans="1:5" ht="168" x14ac:dyDescent="0.25">
      <c r="A8" s="163"/>
      <c r="B8" s="11" t="s">
        <v>204</v>
      </c>
      <c r="C8" s="164"/>
      <c r="D8" s="164"/>
      <c r="E8" s="164"/>
    </row>
    <row r="9" spans="1:5" x14ac:dyDescent="0.25">
      <c r="A9" s="7"/>
      <c r="B9" s="5" t="s">
        <v>190</v>
      </c>
      <c r="C9" s="3">
        <v>2</v>
      </c>
      <c r="D9" s="3"/>
      <c r="E9" s="3">
        <v>0.5</v>
      </c>
    </row>
    <row r="10" spans="1:5" x14ac:dyDescent="0.25">
      <c r="A10" s="7"/>
      <c r="B10" s="5" t="s">
        <v>191</v>
      </c>
      <c r="C10" s="3">
        <v>1</v>
      </c>
      <c r="D10" s="3"/>
      <c r="E10" s="3">
        <v>0.5</v>
      </c>
    </row>
    <row r="11" spans="1:5" ht="15" customHeight="1" x14ac:dyDescent="0.25">
      <c r="A11" s="7"/>
      <c r="B11" s="5" t="s">
        <v>192</v>
      </c>
      <c r="C11" s="3">
        <v>0</v>
      </c>
      <c r="D11" s="3"/>
      <c r="E11" s="3"/>
    </row>
    <row r="12" spans="1:5" ht="36" x14ac:dyDescent="0.25">
      <c r="A12" s="163" t="s">
        <v>206</v>
      </c>
      <c r="B12" s="10" t="s">
        <v>193</v>
      </c>
      <c r="C12" s="164"/>
      <c r="D12" s="164"/>
      <c r="E12" s="164"/>
    </row>
    <row r="13" spans="1:5" ht="108" x14ac:dyDescent="0.25">
      <c r="A13" s="163"/>
      <c r="B13" s="11" t="s">
        <v>208</v>
      </c>
      <c r="C13" s="164"/>
      <c r="D13" s="164"/>
      <c r="E13" s="164"/>
    </row>
    <row r="14" spans="1:5" x14ac:dyDescent="0.25">
      <c r="A14" s="7"/>
      <c r="B14" s="5" t="s">
        <v>194</v>
      </c>
      <c r="C14" s="3">
        <v>2</v>
      </c>
      <c r="D14" s="3"/>
      <c r="E14" s="3">
        <v>0.5</v>
      </c>
    </row>
    <row r="15" spans="1:5" x14ac:dyDescent="0.25">
      <c r="A15" s="7"/>
      <c r="B15" s="5" t="s">
        <v>195</v>
      </c>
      <c r="C15" s="3">
        <v>1</v>
      </c>
      <c r="D15" s="3"/>
      <c r="E15" s="3">
        <v>0.5</v>
      </c>
    </row>
    <row r="16" spans="1:5" ht="14.25" customHeight="1" x14ac:dyDescent="0.25">
      <c r="A16" s="7"/>
      <c r="B16" s="5" t="s">
        <v>196</v>
      </c>
      <c r="C16" s="3">
        <v>0</v>
      </c>
      <c r="D16" s="3"/>
      <c r="E16" s="3"/>
    </row>
    <row r="17" spans="1:5" ht="24" x14ac:dyDescent="0.25">
      <c r="A17" s="163" t="s">
        <v>209</v>
      </c>
      <c r="B17" s="10" t="s">
        <v>197</v>
      </c>
      <c r="C17" s="164"/>
      <c r="D17" s="164"/>
      <c r="E17" s="164"/>
    </row>
    <row r="18" spans="1:5" ht="96" x14ac:dyDescent="0.25">
      <c r="A18" s="163"/>
      <c r="B18" s="11" t="s">
        <v>207</v>
      </c>
      <c r="C18" s="164"/>
      <c r="D18" s="164"/>
      <c r="E18" s="164"/>
    </row>
    <row r="19" spans="1:5" x14ac:dyDescent="0.25">
      <c r="A19" s="7"/>
      <c r="B19" s="5" t="s">
        <v>198</v>
      </c>
      <c r="C19" s="3">
        <v>1</v>
      </c>
      <c r="D19" s="3"/>
      <c r="E19" s="3">
        <v>0.5</v>
      </c>
    </row>
    <row r="20" spans="1:5" x14ac:dyDescent="0.25">
      <c r="A20" s="7"/>
      <c r="B20" s="5" t="s">
        <v>199</v>
      </c>
      <c r="C20" s="3">
        <v>0</v>
      </c>
      <c r="D20" s="3"/>
      <c r="E20" s="3"/>
    </row>
    <row r="21" spans="1:5" ht="24" x14ac:dyDescent="0.25">
      <c r="A21" s="163" t="s">
        <v>210</v>
      </c>
      <c r="B21" s="10" t="s">
        <v>200</v>
      </c>
      <c r="C21" s="164"/>
      <c r="D21" s="164"/>
      <c r="E21" s="164"/>
    </row>
    <row r="22" spans="1:5" ht="312" x14ac:dyDescent="0.25">
      <c r="A22" s="163"/>
      <c r="B22" s="11" t="s">
        <v>231</v>
      </c>
      <c r="C22" s="164"/>
      <c r="D22" s="164"/>
      <c r="E22" s="164"/>
    </row>
    <row r="23" spans="1:5" x14ac:dyDescent="0.25">
      <c r="A23" s="7"/>
      <c r="B23" s="5" t="s">
        <v>201</v>
      </c>
      <c r="C23" s="3">
        <v>1</v>
      </c>
      <c r="D23" s="3"/>
      <c r="E23" s="3">
        <v>0.5</v>
      </c>
    </row>
    <row r="24" spans="1:5" ht="27.75" customHeight="1" x14ac:dyDescent="0.25">
      <c r="A24" s="7"/>
      <c r="B24" s="5" t="s">
        <v>202</v>
      </c>
      <c r="C24" s="3">
        <v>0</v>
      </c>
      <c r="D24" s="3"/>
      <c r="E24" s="3"/>
    </row>
  </sheetData>
  <mergeCells count="24">
    <mergeCell ref="A3:A4"/>
    <mergeCell ref="B3:B4"/>
    <mergeCell ref="C3:C4"/>
    <mergeCell ref="D3:E3"/>
    <mergeCell ref="A5:A6"/>
    <mergeCell ref="C5:C6"/>
    <mergeCell ref="D5:D6"/>
    <mergeCell ref="E5:E6"/>
    <mergeCell ref="A7:A8"/>
    <mergeCell ref="C7:C8"/>
    <mergeCell ref="D7:D8"/>
    <mergeCell ref="E7:E8"/>
    <mergeCell ref="A12:A13"/>
    <mergeCell ref="C12:C13"/>
    <mergeCell ref="D12:D13"/>
    <mergeCell ref="E12:E13"/>
    <mergeCell ref="A17:A18"/>
    <mergeCell ref="C17:C18"/>
    <mergeCell ref="D17:D18"/>
    <mergeCell ref="E17:E18"/>
    <mergeCell ref="A21:A22"/>
    <mergeCell ref="C21:C22"/>
    <mergeCell ref="D21:D22"/>
    <mergeCell ref="E21:E22"/>
  </mergeCells>
  <pageMargins left="0.70866141732283472" right="0.70866141732283472" top="0.74803149606299213" bottom="0.74803149606299213" header="0.31496062992125984" footer="0.31496062992125984"/>
  <pageSetup paperSize="9" orientation="landscape" r:id="rId1"/>
  <headerFooter>
    <oddFooter>&amp;A&amp;RСтраница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zoomScale="98" zoomScaleNormal="98" workbookViewId="0">
      <pane xSplit="2" ySplit="9" topLeftCell="C10" activePane="bottomRight" state="frozen"/>
      <selection pane="topRight" activeCell="C1" sqref="C1"/>
      <selection pane="bottomLeft" activeCell="A10" sqref="A10"/>
      <selection pane="bottomRight" activeCell="H27" sqref="H27"/>
    </sheetView>
  </sheetViews>
  <sheetFormatPr defaultColWidth="8.85546875" defaultRowHeight="12.75" x14ac:dyDescent="0.2"/>
  <cols>
    <col min="1" max="1" width="4.7109375" style="37" customWidth="1"/>
    <col min="2" max="2" width="20.28515625" style="66" customWidth="1"/>
    <col min="3" max="3" width="44.5703125" style="36" customWidth="1"/>
    <col min="4" max="4" width="28.5703125" style="96" customWidth="1"/>
    <col min="5" max="5" width="8.85546875" style="36" customWidth="1"/>
    <col min="6" max="6" width="17" style="36" customWidth="1"/>
    <col min="7" max="7" width="7.85546875" style="36" customWidth="1"/>
    <col min="8" max="8" width="43.42578125" style="36" customWidth="1"/>
    <col min="9" max="16384" width="8.85546875" style="21"/>
  </cols>
  <sheetData>
    <row r="1" spans="1:15" s="1" customFormat="1" ht="21" customHeight="1" x14ac:dyDescent="0.2">
      <c r="A1" s="12"/>
      <c r="B1" s="132" t="s">
        <v>415</v>
      </c>
      <c r="C1" s="18"/>
      <c r="D1" s="91"/>
      <c r="E1" s="18"/>
      <c r="F1" s="18"/>
      <c r="G1" s="18"/>
      <c r="H1" s="18"/>
    </row>
    <row r="2" spans="1:15" s="1" customFormat="1" ht="21" customHeight="1" x14ac:dyDescent="0.2">
      <c r="A2" s="12"/>
      <c r="B2" s="63" t="s">
        <v>230</v>
      </c>
      <c r="C2" s="19"/>
      <c r="D2" s="55"/>
      <c r="E2" s="18"/>
      <c r="F2" s="18"/>
      <c r="G2" s="18"/>
      <c r="H2" s="18"/>
    </row>
    <row r="3" spans="1:15" ht="107.25" customHeight="1" x14ac:dyDescent="0.2">
      <c r="A3" s="56"/>
      <c r="B3" s="170" t="str">
        <f>'Методика (Раздел 4)'!B8</f>
        <v>В целях оценки показателя учитываются опросы общественного мнения по бюджетной тематике, по результатам которых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опубликованы отчеты с указанием: а) даты проведения опроса; б) количества участников опроса; в) полученных результатов. Учитываются опросы, в которых приняли участие не менее 100 человек. В целях оценки показателя достаточным является проведение в течение квартала хотя бы одного опроса, удовлетворяющего указанным требованиям.
Если опрос общественного мнения по бюджетной тематике проводился на ином портале (сайте) или иным способом, сведения о нем будут учитываться в следующих случаях: а) при публикации отчета о результатах опроса на портале (сайте) субъекта РФ, предназначенном для публикации бюджетных данных; при этом, в составе отчета помимо указанных выше требований должны содержаться сведения об инициаторе опроса и способе его проведения; б) при наличии ссылки на результаты опроса с портала (сайта) органов государственной власти субъекта РФ, предназначенном для публикации бюджетных данных, на портал (сайт), на котором проводился опрос; при этом обязательно соблюдение указанных выше требований к отчету.</v>
      </c>
      <c r="C3" s="170"/>
      <c r="D3" s="170"/>
      <c r="E3" s="170"/>
      <c r="F3" s="170"/>
      <c r="G3" s="170"/>
      <c r="H3" s="170"/>
    </row>
    <row r="4" spans="1:15" ht="63.75" customHeight="1" x14ac:dyDescent="0.2">
      <c r="A4" s="171" t="s">
        <v>182</v>
      </c>
      <c r="B4" s="71" t="s">
        <v>211</v>
      </c>
      <c r="C4" s="13" t="str">
        <f>'Методика (Раздел 4)'!B7</f>
        <v>Проводились ли в I квартале 2015 года органами государственной власти субъекта РФ опросы общественного мнения по бюджетной тематике и опубликованы ли отчеты по результатам проведенных опросов?</v>
      </c>
      <c r="D4" s="183" t="s">
        <v>219</v>
      </c>
      <c r="E4" s="174" t="s">
        <v>96</v>
      </c>
      <c r="F4" s="175"/>
      <c r="G4" s="176"/>
      <c r="H4" s="183" t="s">
        <v>100</v>
      </c>
      <c r="I4" s="1"/>
      <c r="J4" s="1"/>
      <c r="K4" s="1"/>
      <c r="L4" s="1"/>
      <c r="M4" s="1"/>
      <c r="N4" s="1"/>
      <c r="O4" s="1"/>
    </row>
    <row r="5" spans="1:15" s="26" customFormat="1" ht="15.75" customHeight="1" x14ac:dyDescent="0.2">
      <c r="A5" s="172"/>
      <c r="B5" s="186" t="s">
        <v>212</v>
      </c>
      <c r="C5" s="17" t="str">
        <f>'Методика (Раздел 4)'!B9</f>
        <v>Да, в опросе приняли участие более 400 человек</v>
      </c>
      <c r="D5" s="184"/>
      <c r="E5" s="180" t="s">
        <v>184</v>
      </c>
      <c r="F5" s="177" t="s">
        <v>228</v>
      </c>
      <c r="G5" s="180" t="s">
        <v>218</v>
      </c>
      <c r="H5" s="184"/>
      <c r="I5" s="25"/>
      <c r="J5" s="25"/>
      <c r="K5" s="25"/>
      <c r="L5" s="25"/>
      <c r="M5" s="25"/>
      <c r="N5" s="25"/>
      <c r="O5" s="25"/>
    </row>
    <row r="6" spans="1:15" s="41" customFormat="1" ht="15" customHeight="1" x14ac:dyDescent="0.2">
      <c r="A6" s="172"/>
      <c r="B6" s="187"/>
      <c r="C6" s="17" t="str">
        <f>'Методика (Раздел 4)'!B10</f>
        <v>Да, в опросе приняли участие от 100 до 400 человек</v>
      </c>
      <c r="D6" s="184"/>
      <c r="E6" s="181"/>
      <c r="F6" s="178"/>
      <c r="G6" s="181"/>
      <c r="H6" s="184"/>
      <c r="I6" s="40"/>
      <c r="J6" s="40"/>
      <c r="K6" s="40"/>
      <c r="L6" s="40"/>
      <c r="M6" s="40"/>
      <c r="N6" s="40"/>
      <c r="O6" s="40"/>
    </row>
    <row r="7" spans="1:15" ht="41.25" customHeight="1" x14ac:dyDescent="0.2">
      <c r="A7" s="173"/>
      <c r="B7" s="187"/>
      <c r="C7" s="17" t="str">
        <f>'Методика (Раздел 4)'!B11</f>
        <v xml:space="preserve">Нет, опросы не проводились или не соответствуют требованиям либо отчеты по результатам опросов не опубликованы </v>
      </c>
      <c r="D7" s="185"/>
      <c r="E7" s="182"/>
      <c r="F7" s="179"/>
      <c r="G7" s="182"/>
      <c r="H7" s="185"/>
      <c r="I7" s="1"/>
      <c r="J7" s="1"/>
      <c r="K7" s="1"/>
      <c r="L7" s="1"/>
      <c r="M7" s="1"/>
      <c r="N7" s="1"/>
      <c r="O7" s="1"/>
    </row>
    <row r="8" spans="1:15" ht="15.95" hidden="1" customHeight="1" x14ac:dyDescent="0.2">
      <c r="A8" s="43"/>
      <c r="B8" s="79"/>
      <c r="C8" s="23"/>
      <c r="D8" s="92"/>
      <c r="E8" s="23"/>
      <c r="F8" s="23"/>
      <c r="G8" s="23"/>
      <c r="H8" s="23"/>
      <c r="I8" s="1"/>
      <c r="J8" s="1"/>
      <c r="K8" s="1"/>
      <c r="L8" s="1"/>
      <c r="M8" s="1"/>
      <c r="N8" s="1"/>
      <c r="O8" s="1"/>
    </row>
    <row r="9" spans="1:15" ht="15.95" customHeight="1" x14ac:dyDescent="0.2">
      <c r="A9" s="27"/>
      <c r="B9" s="42" t="s">
        <v>0</v>
      </c>
      <c r="C9" s="49"/>
      <c r="D9" s="93"/>
      <c r="E9" s="58"/>
      <c r="F9" s="58"/>
      <c r="G9" s="58"/>
      <c r="H9" s="59"/>
      <c r="I9" s="1"/>
      <c r="J9" s="1"/>
      <c r="K9" s="1"/>
      <c r="L9" s="1"/>
      <c r="M9" s="1"/>
      <c r="N9" s="1"/>
      <c r="O9" s="1"/>
    </row>
    <row r="10" spans="1:15" ht="15.95" customHeight="1" x14ac:dyDescent="0.2">
      <c r="A10" s="28">
        <v>1</v>
      </c>
      <c r="B10" s="73" t="s">
        <v>1</v>
      </c>
      <c r="C10" s="112" t="s">
        <v>192</v>
      </c>
      <c r="D10" s="50" t="s">
        <v>354</v>
      </c>
      <c r="E10" s="47">
        <f>IF(C10=C$5,'Методика (Раздел 4)'!C$9,IF(C10=C$6,'Методика (Раздел 4)'!C$10,0))</f>
        <v>0</v>
      </c>
      <c r="F10" s="61">
        <v>0.5</v>
      </c>
      <c r="G10" s="47">
        <f t="shared" ref="G10:G27" si="0">E10*(1-F10)</f>
        <v>0</v>
      </c>
      <c r="H10" s="80" t="s">
        <v>105</v>
      </c>
      <c r="I10" s="1"/>
      <c r="J10" s="1"/>
      <c r="K10" s="1"/>
      <c r="L10" s="1"/>
      <c r="M10" s="1"/>
      <c r="N10" s="1"/>
      <c r="O10" s="1"/>
    </row>
    <row r="11" spans="1:15" ht="15.95" customHeight="1" x14ac:dyDescent="0.2">
      <c r="A11" s="28">
        <v>2</v>
      </c>
      <c r="B11" s="73" t="s">
        <v>2</v>
      </c>
      <c r="C11" s="112" t="s">
        <v>192</v>
      </c>
      <c r="D11" s="50"/>
      <c r="E11" s="47">
        <f>IF(C11=C$5,'Методика (Раздел 4)'!C$9,IF(C11=C$6,'Методика (Раздел 4)'!C$10,0))</f>
        <v>0</v>
      </c>
      <c r="F11" s="61"/>
      <c r="G11" s="47">
        <f t="shared" si="0"/>
        <v>0</v>
      </c>
      <c r="H11" s="81" t="s">
        <v>108</v>
      </c>
      <c r="I11" s="1"/>
      <c r="J11" s="1"/>
      <c r="K11" s="1"/>
      <c r="L11" s="1"/>
      <c r="M11" s="1"/>
      <c r="N11" s="1"/>
      <c r="O11" s="1"/>
    </row>
    <row r="12" spans="1:15" ht="15.95" customHeight="1" x14ac:dyDescent="0.2">
      <c r="A12" s="28">
        <v>3</v>
      </c>
      <c r="B12" s="73" t="s">
        <v>3</v>
      </c>
      <c r="C12" s="112" t="s">
        <v>192</v>
      </c>
      <c r="D12" s="50"/>
      <c r="E12" s="47">
        <f>IF(C12=C$5,'Методика (Раздел 4)'!C$9,IF(C12=C$6,'Методика (Раздел 4)'!C$10,0))</f>
        <v>0</v>
      </c>
      <c r="F12" s="61"/>
      <c r="G12" s="47">
        <f t="shared" si="0"/>
        <v>0</v>
      </c>
      <c r="H12" s="81" t="s">
        <v>109</v>
      </c>
      <c r="I12" s="1"/>
      <c r="J12" s="1"/>
      <c r="K12" s="1"/>
      <c r="L12" s="1"/>
      <c r="M12" s="1"/>
      <c r="N12" s="1"/>
      <c r="O12" s="1"/>
    </row>
    <row r="13" spans="1:15" ht="15.95" customHeight="1" x14ac:dyDescent="0.2">
      <c r="A13" s="28">
        <v>4</v>
      </c>
      <c r="B13" s="73" t="s">
        <v>4</v>
      </c>
      <c r="C13" s="112" t="s">
        <v>192</v>
      </c>
      <c r="D13" s="50"/>
      <c r="E13" s="47">
        <f>IF(C13=C$5,'Методика (Раздел 4)'!C$9,IF(C13=C$6,'Методика (Раздел 4)'!C$10,0))</f>
        <v>0</v>
      </c>
      <c r="F13" s="61"/>
      <c r="G13" s="47">
        <f t="shared" si="0"/>
        <v>0</v>
      </c>
      <c r="H13" s="81" t="s">
        <v>111</v>
      </c>
      <c r="I13" s="1"/>
      <c r="J13" s="1"/>
      <c r="K13" s="1"/>
      <c r="L13" s="1"/>
      <c r="M13" s="1"/>
      <c r="N13" s="1"/>
      <c r="O13" s="1"/>
    </row>
    <row r="14" spans="1:15" ht="15.95" customHeight="1" x14ac:dyDescent="0.2">
      <c r="A14" s="28">
        <v>5</v>
      </c>
      <c r="B14" s="73" t="s">
        <v>5</v>
      </c>
      <c r="C14" s="112" t="s">
        <v>192</v>
      </c>
      <c r="D14" s="50"/>
      <c r="E14" s="47">
        <f>IF(C14=C$5,'Методика (Раздел 4)'!C$9,IF(C14=C$6,'Методика (Раздел 4)'!C$10,0))</f>
        <v>0</v>
      </c>
      <c r="F14" s="61"/>
      <c r="G14" s="47">
        <f t="shared" si="0"/>
        <v>0</v>
      </c>
      <c r="H14" s="48" t="s">
        <v>311</v>
      </c>
      <c r="I14" s="1"/>
      <c r="J14" s="1"/>
      <c r="K14" s="1"/>
      <c r="L14" s="1"/>
      <c r="M14" s="1"/>
      <c r="N14" s="1"/>
      <c r="O14" s="1"/>
    </row>
    <row r="15" spans="1:15" ht="15.95" customHeight="1" x14ac:dyDescent="0.2">
      <c r="A15" s="28">
        <v>6</v>
      </c>
      <c r="B15" s="73" t="s">
        <v>6</v>
      </c>
      <c r="C15" s="112" t="s">
        <v>192</v>
      </c>
      <c r="D15" s="50"/>
      <c r="E15" s="47">
        <f>IF(C15=C$5,'Методика (Раздел 4)'!C$9,IF(C15=C$6,'Методика (Раздел 4)'!C$10,0))</f>
        <v>0</v>
      </c>
      <c r="F15" s="61"/>
      <c r="G15" s="47">
        <f t="shared" si="0"/>
        <v>0</v>
      </c>
      <c r="H15" s="48" t="s">
        <v>112</v>
      </c>
      <c r="I15" s="1"/>
      <c r="J15" s="1"/>
      <c r="K15" s="1"/>
      <c r="L15" s="1"/>
      <c r="M15" s="1"/>
      <c r="N15" s="1"/>
      <c r="O15" s="1"/>
    </row>
    <row r="16" spans="1:15" ht="15.95" customHeight="1" x14ac:dyDescent="0.2">
      <c r="A16" s="28">
        <v>7</v>
      </c>
      <c r="B16" s="73" t="s">
        <v>7</v>
      </c>
      <c r="C16" s="112" t="s">
        <v>192</v>
      </c>
      <c r="D16" s="50"/>
      <c r="E16" s="47">
        <f>IF(C16=C$5,'Методика (Раздел 4)'!C$9,IF(C16=C$6,'Методика (Раздел 4)'!C$10,0))</f>
        <v>0</v>
      </c>
      <c r="F16" s="61"/>
      <c r="G16" s="47">
        <f t="shared" si="0"/>
        <v>0</v>
      </c>
      <c r="H16" s="48" t="s">
        <v>314</v>
      </c>
      <c r="I16" s="1"/>
      <c r="J16" s="1"/>
      <c r="K16" s="1"/>
      <c r="L16" s="1"/>
      <c r="M16" s="1"/>
      <c r="N16" s="1"/>
      <c r="O16" s="1"/>
    </row>
    <row r="17" spans="1:15" ht="15.95" customHeight="1" x14ac:dyDescent="0.2">
      <c r="A17" s="28">
        <v>8</v>
      </c>
      <c r="B17" s="73" t="s">
        <v>8</v>
      </c>
      <c r="C17" s="112" t="s">
        <v>192</v>
      </c>
      <c r="D17" s="50"/>
      <c r="E17" s="47">
        <f>IF(C17=C$5,'Методика (Раздел 4)'!C$9,IF(C17=C$6,'Методика (Раздел 4)'!C$10,0))</f>
        <v>0</v>
      </c>
      <c r="F17" s="61"/>
      <c r="G17" s="47">
        <f t="shared" si="0"/>
        <v>0</v>
      </c>
      <c r="H17" s="48" t="s">
        <v>179</v>
      </c>
      <c r="I17" s="1"/>
      <c r="J17" s="1"/>
      <c r="K17" s="1"/>
      <c r="L17" s="1"/>
      <c r="M17" s="1"/>
      <c r="N17" s="1"/>
      <c r="O17" s="1"/>
    </row>
    <row r="18" spans="1:15" ht="15.95" customHeight="1" x14ac:dyDescent="0.2">
      <c r="A18" s="28">
        <v>9</v>
      </c>
      <c r="B18" s="73" t="s">
        <v>9</v>
      </c>
      <c r="C18" s="112" t="s">
        <v>192</v>
      </c>
      <c r="D18" s="50"/>
      <c r="E18" s="47">
        <f>IF(C18=C$5,'Методика (Раздел 4)'!C$9,IF(C18=C$6,'Методика (Раздел 4)'!C$10,0))</f>
        <v>0</v>
      </c>
      <c r="F18" s="61"/>
      <c r="G18" s="47">
        <f t="shared" si="0"/>
        <v>0</v>
      </c>
      <c r="H18" s="48" t="s">
        <v>114</v>
      </c>
      <c r="I18" s="1"/>
      <c r="J18" s="1"/>
      <c r="K18" s="1"/>
      <c r="L18" s="1"/>
      <c r="M18" s="1"/>
      <c r="N18" s="1"/>
      <c r="O18" s="1"/>
    </row>
    <row r="19" spans="1:15" ht="15.95" customHeight="1" x14ac:dyDescent="0.2">
      <c r="A19" s="28">
        <v>10</v>
      </c>
      <c r="B19" s="73" t="s">
        <v>10</v>
      </c>
      <c r="C19" s="112" t="s">
        <v>190</v>
      </c>
      <c r="D19" s="50"/>
      <c r="E19" s="47">
        <f>IF(C19=C$5,'Методика (Раздел 4)'!C$9,IF(C19=C$6,'Методика (Раздел 4)'!C$10,0))</f>
        <v>2</v>
      </c>
      <c r="F19" s="61"/>
      <c r="G19" s="47">
        <f t="shared" si="0"/>
        <v>2</v>
      </c>
      <c r="H19" s="108" t="s">
        <v>317</v>
      </c>
      <c r="I19" s="1"/>
      <c r="J19" s="1"/>
      <c r="K19" s="1"/>
      <c r="L19" s="1"/>
      <c r="M19" s="1"/>
      <c r="N19" s="1"/>
      <c r="O19" s="1"/>
    </row>
    <row r="20" spans="1:15" ht="15.95" customHeight="1" x14ac:dyDescent="0.2">
      <c r="A20" s="28">
        <v>11</v>
      </c>
      <c r="B20" s="73" t="s">
        <v>11</v>
      </c>
      <c r="C20" s="112" t="s">
        <v>192</v>
      </c>
      <c r="D20" s="50"/>
      <c r="E20" s="47">
        <f>IF(C20=C$5,'Методика (Раздел 4)'!C$9,IF(C20=C$6,'Методика (Раздел 4)'!C$10,0))</f>
        <v>0</v>
      </c>
      <c r="F20" s="61"/>
      <c r="G20" s="47">
        <f t="shared" si="0"/>
        <v>0</v>
      </c>
      <c r="H20" s="48" t="s">
        <v>318</v>
      </c>
      <c r="I20" s="1"/>
      <c r="J20" s="1"/>
      <c r="K20" s="1"/>
      <c r="L20" s="1"/>
      <c r="M20" s="1"/>
      <c r="N20" s="1"/>
      <c r="O20" s="1"/>
    </row>
    <row r="21" spans="1:15" ht="15.95" customHeight="1" x14ac:dyDescent="0.2">
      <c r="A21" s="28">
        <v>12</v>
      </c>
      <c r="B21" s="73" t="s">
        <v>12</v>
      </c>
      <c r="C21" s="112" t="s">
        <v>192</v>
      </c>
      <c r="D21" s="50"/>
      <c r="E21" s="47">
        <f>IF(C21=C$5,'Методика (Раздел 4)'!C$9,IF(C21=C$6,'Методика (Раздел 4)'!C$10,0))</f>
        <v>0</v>
      </c>
      <c r="F21" s="61"/>
      <c r="G21" s="47">
        <f t="shared" si="0"/>
        <v>0</v>
      </c>
      <c r="H21" s="121" t="s">
        <v>115</v>
      </c>
      <c r="I21" s="1"/>
      <c r="J21" s="1"/>
      <c r="K21" s="1"/>
      <c r="L21" s="1"/>
      <c r="M21" s="1"/>
      <c r="N21" s="1"/>
      <c r="O21" s="1"/>
    </row>
    <row r="22" spans="1:15" ht="15.95" customHeight="1" x14ac:dyDescent="0.2">
      <c r="A22" s="28">
        <v>13</v>
      </c>
      <c r="B22" s="73" t="s">
        <v>13</v>
      </c>
      <c r="C22" s="112" t="s">
        <v>192</v>
      </c>
      <c r="D22" s="50"/>
      <c r="E22" s="47">
        <f>IF(C22=C$5,'Методика (Раздел 4)'!C$9,IF(C22=C$6,'Методика (Раздел 4)'!C$10,0))</f>
        <v>0</v>
      </c>
      <c r="F22" s="61"/>
      <c r="G22" s="47">
        <f t="shared" si="0"/>
        <v>0</v>
      </c>
      <c r="H22" s="48" t="s">
        <v>116</v>
      </c>
      <c r="I22" s="1"/>
      <c r="J22" s="1"/>
      <c r="K22" s="1"/>
      <c r="L22" s="1"/>
      <c r="M22" s="1"/>
      <c r="N22" s="1"/>
      <c r="O22" s="1"/>
    </row>
    <row r="23" spans="1:15" ht="15.95" customHeight="1" x14ac:dyDescent="0.2">
      <c r="A23" s="28">
        <v>14</v>
      </c>
      <c r="B23" s="73" t="s">
        <v>14</v>
      </c>
      <c r="C23" s="112" t="s">
        <v>192</v>
      </c>
      <c r="D23" s="50"/>
      <c r="E23" s="47">
        <f>IF(C23=C$5,'Методика (Раздел 4)'!C$9,IF(C23=C$6,'Методика (Раздел 4)'!C$10,0))</f>
        <v>0</v>
      </c>
      <c r="F23" s="61"/>
      <c r="G23" s="47">
        <f t="shared" si="0"/>
        <v>0</v>
      </c>
      <c r="H23" s="119" t="s">
        <v>180</v>
      </c>
      <c r="I23" s="1"/>
      <c r="J23" s="1"/>
      <c r="K23" s="1"/>
      <c r="L23" s="1"/>
      <c r="M23" s="1"/>
      <c r="N23" s="1"/>
      <c r="O23" s="1"/>
    </row>
    <row r="24" spans="1:15" s="41" customFormat="1" ht="15.95" customHeight="1" x14ac:dyDescent="0.2">
      <c r="A24" s="31">
        <v>15</v>
      </c>
      <c r="B24" s="51" t="s">
        <v>15</v>
      </c>
      <c r="C24" s="112" t="s">
        <v>192</v>
      </c>
      <c r="D24" s="50"/>
      <c r="E24" s="47">
        <f>IF(C24=C$5,'Методика (Раздел 4)'!C$9,IF(C24=C$6,'Методика (Раздел 4)'!C$10,0))</f>
        <v>0</v>
      </c>
      <c r="F24" s="61"/>
      <c r="G24" s="47">
        <f t="shared" si="0"/>
        <v>0</v>
      </c>
      <c r="H24" s="62" t="s">
        <v>241</v>
      </c>
      <c r="I24" s="40"/>
      <c r="J24" s="40"/>
      <c r="K24" s="40"/>
      <c r="L24" s="40"/>
      <c r="M24" s="40"/>
      <c r="N24" s="40"/>
      <c r="O24" s="40"/>
    </row>
    <row r="25" spans="1:15" ht="15.95" customHeight="1" x14ac:dyDescent="0.2">
      <c r="A25" s="28">
        <v>16</v>
      </c>
      <c r="B25" s="73" t="s">
        <v>16</v>
      </c>
      <c r="C25" s="112" t="s">
        <v>192</v>
      </c>
      <c r="D25" s="50"/>
      <c r="E25" s="47">
        <f>IF(C25=C$5,'Методика (Раздел 4)'!C$9,IF(C25=C$6,'Методика (Раздел 4)'!C$10,0))</f>
        <v>0</v>
      </c>
      <c r="F25" s="61"/>
      <c r="G25" s="47">
        <f t="shared" si="0"/>
        <v>0</v>
      </c>
      <c r="H25" s="48" t="s">
        <v>120</v>
      </c>
      <c r="I25" s="1"/>
      <c r="J25" s="1"/>
      <c r="K25" s="1"/>
      <c r="L25" s="1"/>
      <c r="M25" s="1"/>
      <c r="N25" s="1"/>
      <c r="O25" s="1"/>
    </row>
    <row r="26" spans="1:15" ht="15.95" customHeight="1" x14ac:dyDescent="0.2">
      <c r="A26" s="28">
        <v>17</v>
      </c>
      <c r="B26" s="73" t="s">
        <v>17</v>
      </c>
      <c r="C26" s="112" t="s">
        <v>192</v>
      </c>
      <c r="D26" s="50"/>
      <c r="E26" s="47">
        <f>IF(C26=C$5,'Методика (Раздел 4)'!C$9,IF(C26=C$6,'Методика (Раздел 4)'!C$10,0))</f>
        <v>0</v>
      </c>
      <c r="F26" s="61"/>
      <c r="G26" s="47">
        <f t="shared" si="0"/>
        <v>0</v>
      </c>
      <c r="H26" s="48" t="s">
        <v>242</v>
      </c>
      <c r="I26" s="1"/>
      <c r="J26" s="1"/>
      <c r="K26" s="1"/>
      <c r="L26" s="1"/>
      <c r="M26" s="1"/>
      <c r="N26" s="1"/>
      <c r="O26" s="1"/>
    </row>
    <row r="27" spans="1:15" ht="15.95" customHeight="1" x14ac:dyDescent="0.2">
      <c r="A27" s="28">
        <v>18</v>
      </c>
      <c r="B27" s="73" t="s">
        <v>18</v>
      </c>
      <c r="C27" s="112" t="s">
        <v>192</v>
      </c>
      <c r="D27" s="50"/>
      <c r="E27" s="47">
        <f>IF(C27=C$5,'Методика (Раздел 4)'!C$9,IF(C27=C$6,'Методика (Раздел 4)'!C$10,0))</f>
        <v>0</v>
      </c>
      <c r="F27" s="61"/>
      <c r="G27" s="47">
        <f t="shared" si="0"/>
        <v>0</v>
      </c>
      <c r="H27" s="121" t="s">
        <v>357</v>
      </c>
      <c r="I27" s="1"/>
      <c r="J27" s="1"/>
      <c r="K27" s="1"/>
      <c r="L27" s="1"/>
      <c r="M27" s="1"/>
      <c r="N27" s="1"/>
      <c r="O27" s="1"/>
    </row>
    <row r="28" spans="1:15" ht="15.95" customHeight="1" x14ac:dyDescent="0.2">
      <c r="A28" s="27"/>
      <c r="B28" s="42" t="s">
        <v>19</v>
      </c>
      <c r="C28" s="115"/>
      <c r="D28" s="94"/>
      <c r="E28" s="58"/>
      <c r="F28" s="58"/>
      <c r="G28" s="58"/>
      <c r="H28" s="59"/>
      <c r="I28" s="1"/>
      <c r="J28" s="1"/>
      <c r="K28" s="1"/>
      <c r="L28" s="1"/>
      <c r="M28" s="1"/>
      <c r="N28" s="1"/>
      <c r="O28" s="1"/>
    </row>
    <row r="29" spans="1:15" ht="15.95" customHeight="1" x14ac:dyDescent="0.2">
      <c r="A29" s="28">
        <v>19</v>
      </c>
      <c r="B29" s="73" t="s">
        <v>20</v>
      </c>
      <c r="C29" s="112" t="s">
        <v>192</v>
      </c>
      <c r="D29" s="50"/>
      <c r="E29" s="47">
        <f>IF(C29=C$5,'Методика (Раздел 4)'!C$9,IF(C29=C$6,'Методика (Раздел 4)'!C$10,0))</f>
        <v>0</v>
      </c>
      <c r="F29" s="61"/>
      <c r="G29" s="47">
        <f t="shared" ref="G29:G39" si="1">E29*(1-F29)</f>
        <v>0</v>
      </c>
      <c r="H29" s="121" t="s">
        <v>244</v>
      </c>
      <c r="I29" s="1"/>
      <c r="J29" s="1"/>
      <c r="K29" s="1"/>
      <c r="L29" s="1"/>
      <c r="M29" s="1"/>
      <c r="N29" s="1"/>
      <c r="O29" s="1"/>
    </row>
    <row r="30" spans="1:15" ht="15.95" customHeight="1" x14ac:dyDescent="0.25">
      <c r="A30" s="28">
        <v>20</v>
      </c>
      <c r="B30" s="73" t="s">
        <v>21</v>
      </c>
      <c r="C30" s="112" t="s">
        <v>191</v>
      </c>
      <c r="D30" s="50"/>
      <c r="E30" s="47">
        <f>IF(C30=C$5,'Методика (Раздел 4)'!C$9,IF(C30=C$6,'Методика (Раздел 4)'!C$10,0))</f>
        <v>1</v>
      </c>
      <c r="F30" s="61"/>
      <c r="G30" s="47">
        <f t="shared" si="1"/>
        <v>1</v>
      </c>
      <c r="H30" s="154" t="s">
        <v>436</v>
      </c>
      <c r="I30" s="1"/>
      <c r="J30" s="1"/>
      <c r="K30" s="1"/>
      <c r="L30" s="1"/>
      <c r="M30" s="1"/>
      <c r="N30" s="1"/>
      <c r="O30" s="1"/>
    </row>
    <row r="31" spans="1:15" ht="15.95" customHeight="1" x14ac:dyDescent="0.2">
      <c r="A31" s="28">
        <v>21</v>
      </c>
      <c r="B31" s="73" t="s">
        <v>22</v>
      </c>
      <c r="C31" s="112" t="s">
        <v>192</v>
      </c>
      <c r="D31" s="50"/>
      <c r="E31" s="47">
        <f>IF(C31=C$5,'Методика (Раздел 4)'!C$9,IF(C31=C$6,'Методика (Раздел 4)'!C$10,0))</f>
        <v>0</v>
      </c>
      <c r="F31" s="61"/>
      <c r="G31" s="47">
        <f t="shared" si="1"/>
        <v>0</v>
      </c>
      <c r="H31" s="113" t="s">
        <v>322</v>
      </c>
      <c r="I31" s="1"/>
      <c r="J31" s="1"/>
      <c r="K31" s="1"/>
      <c r="L31" s="1"/>
      <c r="M31" s="1"/>
      <c r="N31" s="1"/>
      <c r="O31" s="1"/>
    </row>
    <row r="32" spans="1:15" ht="15.95" customHeight="1" x14ac:dyDescent="0.2">
      <c r="A32" s="28">
        <v>22</v>
      </c>
      <c r="B32" s="73" t="s">
        <v>23</v>
      </c>
      <c r="C32" s="112" t="s">
        <v>192</v>
      </c>
      <c r="D32" s="50"/>
      <c r="E32" s="47">
        <f>IF(C32=C$5,'Методика (Раздел 4)'!C$9,IF(C32=C$6,'Методика (Раздел 4)'!C$10,0))</f>
        <v>0</v>
      </c>
      <c r="F32" s="61"/>
      <c r="G32" s="47">
        <f t="shared" si="1"/>
        <v>0</v>
      </c>
      <c r="H32" s="113" t="s">
        <v>127</v>
      </c>
      <c r="I32" s="1"/>
      <c r="J32" s="1"/>
      <c r="K32" s="1"/>
      <c r="L32" s="1"/>
      <c r="M32" s="1"/>
      <c r="N32" s="1"/>
      <c r="O32" s="1"/>
    </row>
    <row r="33" spans="1:15" ht="15.95" customHeight="1" x14ac:dyDescent="0.2">
      <c r="A33" s="28">
        <v>23</v>
      </c>
      <c r="B33" s="73" t="s">
        <v>24</v>
      </c>
      <c r="C33" s="112" t="s">
        <v>192</v>
      </c>
      <c r="D33" s="50"/>
      <c r="E33" s="47">
        <f>IF(C33=C$5,'Методика (Раздел 4)'!C$9,IF(C33=C$6,'Методика (Раздел 4)'!C$10,0))</f>
        <v>0</v>
      </c>
      <c r="F33" s="61"/>
      <c r="G33" s="47">
        <f t="shared" si="1"/>
        <v>0</v>
      </c>
      <c r="H33" s="113" t="s">
        <v>129</v>
      </c>
      <c r="I33" s="1"/>
      <c r="J33" s="1"/>
      <c r="K33" s="1"/>
      <c r="L33" s="1"/>
      <c r="M33" s="1"/>
      <c r="N33" s="1"/>
      <c r="O33" s="1"/>
    </row>
    <row r="34" spans="1:15" ht="15.95" customHeight="1" x14ac:dyDescent="0.2">
      <c r="A34" s="28">
        <v>24</v>
      </c>
      <c r="B34" s="73" t="s">
        <v>25</v>
      </c>
      <c r="C34" s="112" t="s">
        <v>192</v>
      </c>
      <c r="D34" s="50"/>
      <c r="E34" s="47">
        <f>IF(C34=C$5,'Методика (Раздел 4)'!C$9,IF(C34=C$6,'Методика (Раздел 4)'!C$10,0))</f>
        <v>0</v>
      </c>
      <c r="F34" s="61"/>
      <c r="G34" s="47">
        <f t="shared" si="1"/>
        <v>0</v>
      </c>
      <c r="H34" s="113" t="s">
        <v>324</v>
      </c>
      <c r="I34" s="1"/>
      <c r="J34" s="1"/>
      <c r="K34" s="1"/>
      <c r="L34" s="1"/>
      <c r="M34" s="1"/>
      <c r="N34" s="1"/>
      <c r="O34" s="1"/>
    </row>
    <row r="35" spans="1:15" ht="15.95" customHeight="1" x14ac:dyDescent="0.2">
      <c r="A35" s="28">
        <v>25</v>
      </c>
      <c r="B35" s="73" t="s">
        <v>26</v>
      </c>
      <c r="C35" s="112" t="s">
        <v>192</v>
      </c>
      <c r="D35" s="50"/>
      <c r="E35" s="47">
        <f>IF(C35=C$5,'Методика (Раздел 4)'!C$9,IF(C35=C$6,'Методика (Раздел 4)'!C$10,0))</f>
        <v>0</v>
      </c>
      <c r="F35" s="61"/>
      <c r="G35" s="47">
        <f t="shared" si="1"/>
        <v>0</v>
      </c>
      <c r="H35" s="113" t="s">
        <v>249</v>
      </c>
      <c r="I35" s="1"/>
      <c r="J35" s="1"/>
      <c r="K35" s="1"/>
      <c r="L35" s="1"/>
      <c r="M35" s="1"/>
      <c r="N35" s="1"/>
      <c r="O35" s="1"/>
    </row>
    <row r="36" spans="1:15" s="41" customFormat="1" ht="15.95" customHeight="1" x14ac:dyDescent="0.25">
      <c r="A36" s="31">
        <v>26</v>
      </c>
      <c r="B36" s="51" t="s">
        <v>27</v>
      </c>
      <c r="C36" s="112" t="s">
        <v>192</v>
      </c>
      <c r="D36" s="50"/>
      <c r="E36" s="47">
        <f>IF(C36=C$5,'Методика (Раздел 4)'!C$9,IF(C36=C$6,'Методика (Раздел 4)'!C$10,0))</f>
        <v>0</v>
      </c>
      <c r="F36" s="61"/>
      <c r="G36" s="47">
        <f t="shared" si="1"/>
        <v>0</v>
      </c>
      <c r="H36" s="122" t="s">
        <v>358</v>
      </c>
      <c r="I36" s="40"/>
      <c r="J36" s="40"/>
      <c r="K36" s="40"/>
      <c r="L36" s="40"/>
      <c r="M36" s="40"/>
      <c r="N36" s="40"/>
      <c r="O36" s="40"/>
    </row>
    <row r="37" spans="1:15" ht="15.95" customHeight="1" x14ac:dyDescent="0.2">
      <c r="A37" s="28">
        <v>27</v>
      </c>
      <c r="B37" s="73" t="s">
        <v>28</v>
      </c>
      <c r="C37" s="112" t="s">
        <v>192</v>
      </c>
      <c r="D37" s="50"/>
      <c r="E37" s="47">
        <f>IF(C37=C$5,'Методика (Раздел 4)'!C$9,IF(C37=C$6,'Методика (Раздел 4)'!C$10,0))</f>
        <v>0</v>
      </c>
      <c r="F37" s="61"/>
      <c r="G37" s="47">
        <f t="shared" si="1"/>
        <v>0</v>
      </c>
      <c r="H37" s="113" t="s">
        <v>325</v>
      </c>
      <c r="I37" s="1"/>
      <c r="J37" s="1"/>
      <c r="K37" s="1"/>
      <c r="L37" s="1"/>
      <c r="M37" s="1"/>
      <c r="N37" s="1"/>
      <c r="O37" s="1"/>
    </row>
    <row r="38" spans="1:15" ht="15.95" customHeight="1" x14ac:dyDescent="0.2">
      <c r="A38" s="28">
        <v>28</v>
      </c>
      <c r="B38" s="73" t="s">
        <v>29</v>
      </c>
      <c r="C38" s="112" t="s">
        <v>192</v>
      </c>
      <c r="D38" s="50"/>
      <c r="E38" s="47">
        <f>IF(C38=C$5,'Методика (Раздел 4)'!C$9,IF(C38=C$6,'Методика (Раздел 4)'!C$10,0))</f>
        <v>0</v>
      </c>
      <c r="F38" s="61"/>
      <c r="G38" s="47">
        <f t="shared" si="1"/>
        <v>0</v>
      </c>
      <c r="H38" s="113" t="s">
        <v>134</v>
      </c>
      <c r="I38" s="1"/>
      <c r="J38" s="1"/>
      <c r="K38" s="1"/>
      <c r="L38" s="1"/>
      <c r="M38" s="1"/>
      <c r="N38" s="1"/>
      <c r="O38" s="1"/>
    </row>
    <row r="39" spans="1:15" ht="15.95" customHeight="1" x14ac:dyDescent="0.2">
      <c r="A39" s="28">
        <v>29</v>
      </c>
      <c r="B39" s="73" t="s">
        <v>30</v>
      </c>
      <c r="C39" s="112" t="s">
        <v>192</v>
      </c>
      <c r="D39" s="50"/>
      <c r="E39" s="47">
        <f>IF(C39=C$5,'Методика (Раздел 4)'!C$9,IF(C39=C$6,'Методика (Раздел 4)'!C$10,0))</f>
        <v>0</v>
      </c>
      <c r="F39" s="61"/>
      <c r="G39" s="47">
        <f t="shared" si="1"/>
        <v>0</v>
      </c>
      <c r="H39" s="113" t="s">
        <v>135</v>
      </c>
      <c r="I39" s="1"/>
      <c r="J39" s="1"/>
      <c r="K39" s="1"/>
      <c r="L39" s="1"/>
      <c r="M39" s="1"/>
      <c r="N39" s="1"/>
      <c r="O39" s="1"/>
    </row>
    <row r="40" spans="1:15" ht="15.95" customHeight="1" x14ac:dyDescent="0.2">
      <c r="A40" s="27"/>
      <c r="B40" s="42" t="s">
        <v>31</v>
      </c>
      <c r="C40" s="115"/>
      <c r="D40" s="94"/>
      <c r="E40" s="58"/>
      <c r="F40" s="58"/>
      <c r="G40" s="58"/>
      <c r="H40" s="117"/>
      <c r="I40" s="1"/>
      <c r="J40" s="1"/>
      <c r="K40" s="1"/>
      <c r="L40" s="1"/>
      <c r="M40" s="1"/>
      <c r="N40" s="1"/>
      <c r="O40" s="1"/>
    </row>
    <row r="41" spans="1:15" ht="15.95" customHeight="1" x14ac:dyDescent="0.2">
      <c r="A41" s="34">
        <v>30</v>
      </c>
      <c r="B41" s="73" t="s">
        <v>32</v>
      </c>
      <c r="C41" s="112" t="s">
        <v>191</v>
      </c>
      <c r="D41" s="50"/>
      <c r="E41" s="47">
        <f>IF(C41=C$5,'Методика (Раздел 4)'!C$9,IF(C41=C$6,'Методика (Раздел 4)'!C$10,0))</f>
        <v>1</v>
      </c>
      <c r="F41" s="61"/>
      <c r="G41" s="47">
        <f t="shared" ref="G41:G46" si="2">E41*(1-F41)</f>
        <v>1</v>
      </c>
      <c r="H41" s="121" t="s">
        <v>439</v>
      </c>
      <c r="I41" s="1"/>
      <c r="J41" s="1"/>
      <c r="K41" s="1"/>
      <c r="L41" s="1"/>
      <c r="M41" s="1"/>
      <c r="N41" s="1"/>
      <c r="O41" s="1"/>
    </row>
    <row r="42" spans="1:15" ht="15.95" customHeight="1" x14ac:dyDescent="0.2">
      <c r="A42" s="34">
        <v>31</v>
      </c>
      <c r="B42" s="73" t="s">
        <v>33</v>
      </c>
      <c r="C42" s="112" t="s">
        <v>192</v>
      </c>
      <c r="D42" s="50"/>
      <c r="E42" s="47">
        <f>IF(C42=C$5,'Методика (Раздел 4)'!C$9,IF(C42=C$6,'Методика (Раздел 4)'!C$10,0))</f>
        <v>0</v>
      </c>
      <c r="F42" s="61"/>
      <c r="G42" s="47">
        <f t="shared" si="2"/>
        <v>0</v>
      </c>
      <c r="H42" s="113" t="s">
        <v>137</v>
      </c>
      <c r="I42" s="1"/>
      <c r="J42" s="1"/>
      <c r="K42" s="1"/>
      <c r="L42" s="1"/>
      <c r="M42" s="1"/>
      <c r="N42" s="1"/>
      <c r="O42" s="1"/>
    </row>
    <row r="43" spans="1:15" s="41" customFormat="1" ht="15.95" customHeight="1" x14ac:dyDescent="0.2">
      <c r="A43" s="34">
        <v>32</v>
      </c>
      <c r="B43" s="51" t="s">
        <v>34</v>
      </c>
      <c r="C43" s="112" t="s">
        <v>190</v>
      </c>
      <c r="D43" s="50"/>
      <c r="E43" s="47">
        <f>IF(C43=C$5,'Методика (Раздел 4)'!C$9,IF(C43=C$6,'Методика (Раздел 4)'!C$10,0))</f>
        <v>2</v>
      </c>
      <c r="F43" s="61"/>
      <c r="G43" s="47">
        <f t="shared" si="2"/>
        <v>2</v>
      </c>
      <c r="H43" s="120" t="s">
        <v>256</v>
      </c>
      <c r="I43" s="40"/>
      <c r="J43" s="40"/>
      <c r="K43" s="40"/>
      <c r="L43" s="40"/>
      <c r="M43" s="40"/>
      <c r="N43" s="40"/>
      <c r="O43" s="40"/>
    </row>
    <row r="44" spans="1:15" ht="15.95" customHeight="1" x14ac:dyDescent="0.2">
      <c r="A44" s="34">
        <v>33</v>
      </c>
      <c r="B44" s="73" t="s">
        <v>35</v>
      </c>
      <c r="C44" s="112" t="s">
        <v>192</v>
      </c>
      <c r="D44" s="50"/>
      <c r="E44" s="47">
        <f>IF(C44=C$5,'Методика (Раздел 4)'!C$9,IF(C44=C$6,'Методика (Раздел 4)'!C$10,0))</f>
        <v>0</v>
      </c>
      <c r="F44" s="61"/>
      <c r="G44" s="47">
        <f t="shared" si="2"/>
        <v>0</v>
      </c>
      <c r="H44" s="113"/>
      <c r="I44" s="1"/>
      <c r="J44" s="1"/>
      <c r="K44" s="1"/>
      <c r="L44" s="1"/>
      <c r="M44" s="1"/>
      <c r="N44" s="1"/>
      <c r="O44" s="1"/>
    </row>
    <row r="45" spans="1:15" ht="15.95" customHeight="1" x14ac:dyDescent="0.2">
      <c r="A45" s="34">
        <v>34</v>
      </c>
      <c r="B45" s="73" t="s">
        <v>36</v>
      </c>
      <c r="C45" s="112" t="s">
        <v>192</v>
      </c>
      <c r="D45" s="50"/>
      <c r="E45" s="47">
        <f>IF(C45=C$5,'Методика (Раздел 4)'!C$9,IF(C45=C$6,'Методика (Раздел 4)'!C$10,0))</f>
        <v>0</v>
      </c>
      <c r="F45" s="61"/>
      <c r="G45" s="47">
        <f t="shared" si="2"/>
        <v>0</v>
      </c>
      <c r="H45" s="113" t="s">
        <v>262</v>
      </c>
      <c r="I45" s="1"/>
      <c r="J45" s="1"/>
      <c r="K45" s="1"/>
      <c r="L45" s="1"/>
      <c r="M45" s="1"/>
      <c r="N45" s="1"/>
      <c r="O45" s="1"/>
    </row>
    <row r="46" spans="1:15" ht="15.95" customHeight="1" x14ac:dyDescent="0.2">
      <c r="A46" s="34">
        <v>35</v>
      </c>
      <c r="B46" s="73" t="s">
        <v>37</v>
      </c>
      <c r="C46" s="112" t="s">
        <v>192</v>
      </c>
      <c r="D46" s="50"/>
      <c r="E46" s="47">
        <f>IF(C46=C$5,'Методика (Раздел 4)'!C$9,IF(C46=C$6,'Методика (Раздел 4)'!C$10,0))</f>
        <v>0</v>
      </c>
      <c r="F46" s="61"/>
      <c r="G46" s="47">
        <f t="shared" si="2"/>
        <v>0</v>
      </c>
      <c r="H46" s="113" t="s">
        <v>143</v>
      </c>
      <c r="I46" s="1"/>
      <c r="J46" s="1"/>
      <c r="K46" s="1"/>
      <c r="L46" s="1"/>
      <c r="M46" s="1"/>
      <c r="N46" s="1"/>
      <c r="O46" s="1"/>
    </row>
    <row r="47" spans="1:15" ht="15.95" customHeight="1" x14ac:dyDescent="0.2">
      <c r="A47" s="27"/>
      <c r="B47" s="42" t="s">
        <v>38</v>
      </c>
      <c r="C47" s="115"/>
      <c r="D47" s="94"/>
      <c r="E47" s="58"/>
      <c r="F47" s="58"/>
      <c r="G47" s="58"/>
      <c r="H47" s="117"/>
      <c r="I47" s="1"/>
      <c r="J47" s="1"/>
      <c r="K47" s="1"/>
      <c r="L47" s="1"/>
      <c r="M47" s="1"/>
      <c r="N47" s="1"/>
      <c r="O47" s="1"/>
    </row>
    <row r="48" spans="1:15" ht="15.95" customHeight="1" x14ac:dyDescent="0.2">
      <c r="A48" s="28">
        <v>36</v>
      </c>
      <c r="B48" s="73" t="s">
        <v>39</v>
      </c>
      <c r="C48" s="112" t="s">
        <v>192</v>
      </c>
      <c r="D48" s="50"/>
      <c r="E48" s="47">
        <f>IF(C48=C$5,'Методика (Раздел 4)'!C$9,IF(C48=C$6,'Методика (Раздел 4)'!C$10,0))</f>
        <v>0</v>
      </c>
      <c r="F48" s="61"/>
      <c r="G48" s="47">
        <f t="shared" ref="G48:G54" si="3">E48*(1-F48)</f>
        <v>0</v>
      </c>
      <c r="H48" s="113" t="s">
        <v>266</v>
      </c>
      <c r="I48" s="1"/>
      <c r="J48" s="1"/>
      <c r="K48" s="1"/>
      <c r="L48" s="1"/>
      <c r="M48" s="1"/>
      <c r="N48" s="1"/>
      <c r="O48" s="1"/>
    </row>
    <row r="49" spans="1:15" ht="15.95" customHeight="1" x14ac:dyDescent="0.2">
      <c r="A49" s="28">
        <v>37</v>
      </c>
      <c r="B49" s="73" t="s">
        <v>40</v>
      </c>
      <c r="C49" s="112" t="s">
        <v>192</v>
      </c>
      <c r="D49" s="50"/>
      <c r="E49" s="47">
        <f>IF(C49=C$5,'Методика (Раздел 4)'!C$9,IF(C49=C$6,'Методика (Раздел 4)'!C$10,0))</f>
        <v>0</v>
      </c>
      <c r="F49" s="61"/>
      <c r="G49" s="47">
        <f t="shared" si="3"/>
        <v>0</v>
      </c>
      <c r="H49" s="113" t="s">
        <v>146</v>
      </c>
      <c r="I49" s="1"/>
      <c r="J49" s="1"/>
      <c r="K49" s="1"/>
      <c r="L49" s="1"/>
      <c r="M49" s="1"/>
      <c r="N49" s="1"/>
      <c r="O49" s="1"/>
    </row>
    <row r="50" spans="1:15" ht="15.95" customHeight="1" x14ac:dyDescent="0.2">
      <c r="A50" s="28">
        <v>38</v>
      </c>
      <c r="B50" s="73" t="s">
        <v>41</v>
      </c>
      <c r="C50" s="112" t="s">
        <v>192</v>
      </c>
      <c r="D50" s="50"/>
      <c r="E50" s="47">
        <f>IF(C50=C$5,'Методика (Раздел 4)'!C$9,IF(C50=C$6,'Методика (Раздел 4)'!C$10,0))</f>
        <v>0</v>
      </c>
      <c r="F50" s="61"/>
      <c r="G50" s="47">
        <f t="shared" si="3"/>
        <v>0</v>
      </c>
      <c r="H50" s="113" t="s">
        <v>269</v>
      </c>
      <c r="I50" s="1"/>
      <c r="J50" s="1"/>
      <c r="K50" s="1"/>
      <c r="L50" s="1"/>
      <c r="M50" s="1"/>
      <c r="N50" s="1"/>
      <c r="O50" s="1"/>
    </row>
    <row r="51" spans="1:15" s="41" customFormat="1" ht="15.95" customHeight="1" x14ac:dyDescent="0.2">
      <c r="A51" s="31">
        <v>39</v>
      </c>
      <c r="B51" s="51" t="s">
        <v>42</v>
      </c>
      <c r="C51" s="112" t="s">
        <v>192</v>
      </c>
      <c r="D51" s="50"/>
      <c r="E51" s="47">
        <f>IF(C51=C$5,'Методика (Раздел 4)'!C$9,IF(C51=C$6,'Методика (Раздел 4)'!C$10,0))</f>
        <v>0</v>
      </c>
      <c r="F51" s="61"/>
      <c r="G51" s="47">
        <f t="shared" si="3"/>
        <v>0</v>
      </c>
      <c r="H51" s="118" t="s">
        <v>147</v>
      </c>
      <c r="I51" s="40"/>
      <c r="J51" s="40"/>
      <c r="K51" s="40"/>
      <c r="L51" s="40"/>
      <c r="M51" s="40"/>
      <c r="N51" s="40"/>
      <c r="O51" s="40"/>
    </row>
    <row r="52" spans="1:15" ht="15.95" customHeight="1" x14ac:dyDescent="0.2">
      <c r="A52" s="28">
        <v>40</v>
      </c>
      <c r="B52" s="73" t="s">
        <v>93</v>
      </c>
      <c r="C52" s="112" t="s">
        <v>192</v>
      </c>
      <c r="D52" s="50"/>
      <c r="E52" s="47">
        <f>IF(C52=C$5,'Методика (Раздел 4)'!C$9,IF(C52=C$6,'Методика (Раздел 4)'!C$10,0))</f>
        <v>0</v>
      </c>
      <c r="F52" s="61"/>
      <c r="G52" s="47">
        <f t="shared" si="3"/>
        <v>0</v>
      </c>
      <c r="H52" s="113" t="s">
        <v>149</v>
      </c>
      <c r="I52" s="1"/>
      <c r="J52" s="1"/>
      <c r="K52" s="1"/>
      <c r="L52" s="1"/>
      <c r="M52" s="1"/>
      <c r="N52" s="1"/>
      <c r="O52" s="1"/>
    </row>
    <row r="53" spans="1:15" ht="15.95" customHeight="1" x14ac:dyDescent="0.2">
      <c r="A53" s="28">
        <v>41</v>
      </c>
      <c r="B53" s="73" t="s">
        <v>43</v>
      </c>
      <c r="C53" s="112" t="s">
        <v>192</v>
      </c>
      <c r="D53" s="50"/>
      <c r="E53" s="47">
        <f>IF(C53=C$5,'Методика (Раздел 4)'!C$9,IF(C53=C$6,'Методика (Раздел 4)'!C$10,0))</f>
        <v>0</v>
      </c>
      <c r="F53" s="61"/>
      <c r="G53" s="47">
        <f t="shared" si="3"/>
        <v>0</v>
      </c>
      <c r="H53" s="113" t="s">
        <v>150</v>
      </c>
      <c r="I53" s="1"/>
      <c r="J53" s="1"/>
      <c r="K53" s="1"/>
      <c r="L53" s="1"/>
      <c r="M53" s="1"/>
      <c r="N53" s="1"/>
      <c r="O53" s="1"/>
    </row>
    <row r="54" spans="1:15" ht="15.95" customHeight="1" x14ac:dyDescent="0.25">
      <c r="A54" s="28">
        <v>42</v>
      </c>
      <c r="B54" s="73" t="s">
        <v>44</v>
      </c>
      <c r="C54" s="112" t="s">
        <v>192</v>
      </c>
      <c r="D54" s="50"/>
      <c r="E54" s="47">
        <f>IF(C54=C$5,'Методика (Раздел 4)'!C$9,IF(C54=C$6,'Методика (Раздел 4)'!C$10,0))</f>
        <v>0</v>
      </c>
      <c r="F54" s="61"/>
      <c r="G54" s="47">
        <f t="shared" si="3"/>
        <v>0</v>
      </c>
      <c r="H54" s="123" t="s">
        <v>151</v>
      </c>
      <c r="I54" s="1"/>
      <c r="J54" s="1"/>
      <c r="K54" s="1"/>
      <c r="L54" s="1"/>
      <c r="M54" s="1"/>
      <c r="N54" s="1"/>
      <c r="O54" s="1"/>
    </row>
    <row r="55" spans="1:15" ht="15.95" customHeight="1" x14ac:dyDescent="0.2">
      <c r="A55" s="27"/>
      <c r="B55" s="42" t="s">
        <v>45</v>
      </c>
      <c r="C55" s="115"/>
      <c r="D55" s="94"/>
      <c r="E55" s="58"/>
      <c r="F55" s="58"/>
      <c r="G55" s="58"/>
      <c r="H55" s="117"/>
      <c r="I55" s="1"/>
      <c r="J55" s="1"/>
      <c r="K55" s="1"/>
      <c r="L55" s="1"/>
      <c r="M55" s="1"/>
      <c r="N55" s="1"/>
      <c r="O55" s="1"/>
    </row>
    <row r="56" spans="1:15" ht="15.95" customHeight="1" x14ac:dyDescent="0.2">
      <c r="A56" s="28">
        <v>43</v>
      </c>
      <c r="B56" s="73" t="s">
        <v>46</v>
      </c>
      <c r="C56" s="112" t="s">
        <v>192</v>
      </c>
      <c r="D56" s="50"/>
      <c r="E56" s="47">
        <f>IF(C56=C$5,'Методика (Раздел 4)'!C$9,IF(C56=C$6,'Методика (Раздел 4)'!C$10,0))</f>
        <v>0</v>
      </c>
      <c r="F56" s="61"/>
      <c r="G56" s="47">
        <f t="shared" ref="G56:G69" si="4">E56*(1-F56)</f>
        <v>0</v>
      </c>
      <c r="H56" s="1" t="s">
        <v>153</v>
      </c>
      <c r="I56" s="1"/>
      <c r="J56" s="1"/>
      <c r="K56" s="1"/>
      <c r="L56" s="1"/>
      <c r="M56" s="1"/>
      <c r="N56" s="1"/>
      <c r="O56" s="1"/>
    </row>
    <row r="57" spans="1:15" ht="15.95" customHeight="1" x14ac:dyDescent="0.2">
      <c r="A57" s="28">
        <v>44</v>
      </c>
      <c r="B57" s="73" t="s">
        <v>47</v>
      </c>
      <c r="C57" s="112" t="s">
        <v>192</v>
      </c>
      <c r="D57" s="50"/>
      <c r="E57" s="47">
        <f>IF(C57=C$5,'Методика (Раздел 4)'!C$9,IF(C57=C$6,'Методика (Раздел 4)'!C$10,0))</f>
        <v>0</v>
      </c>
      <c r="F57" s="61"/>
      <c r="G57" s="47">
        <f t="shared" si="4"/>
        <v>0</v>
      </c>
      <c r="H57" s="128" t="s">
        <v>360</v>
      </c>
      <c r="I57" s="1"/>
      <c r="J57" s="1"/>
      <c r="K57" s="1"/>
      <c r="L57" s="1"/>
      <c r="M57" s="1"/>
      <c r="N57" s="1"/>
      <c r="O57" s="1"/>
    </row>
    <row r="58" spans="1:15" ht="15.95" customHeight="1" x14ac:dyDescent="0.2">
      <c r="A58" s="28">
        <v>45</v>
      </c>
      <c r="B58" s="73" t="s">
        <v>48</v>
      </c>
      <c r="C58" s="112" t="s">
        <v>192</v>
      </c>
      <c r="D58" s="50"/>
      <c r="E58" s="47">
        <f>IF(C58=C$5,'Методика (Раздел 4)'!C$9,IF(C58=C$6,'Методика (Раздел 4)'!C$10,0))</f>
        <v>0</v>
      </c>
      <c r="F58" s="61"/>
      <c r="G58" s="47">
        <f t="shared" si="4"/>
        <v>0</v>
      </c>
      <c r="H58" s="128" t="s">
        <v>277</v>
      </c>
      <c r="I58" s="1"/>
      <c r="J58" s="1"/>
      <c r="K58" s="1"/>
      <c r="L58" s="1"/>
      <c r="M58" s="1"/>
      <c r="N58" s="1"/>
      <c r="O58" s="1"/>
    </row>
    <row r="59" spans="1:15" ht="15.95" customHeight="1" x14ac:dyDescent="0.2">
      <c r="A59" s="28">
        <v>46</v>
      </c>
      <c r="B59" s="73" t="s">
        <v>49</v>
      </c>
      <c r="C59" s="112" t="s">
        <v>192</v>
      </c>
      <c r="D59" s="50"/>
      <c r="E59" s="47">
        <f>IF(C59=C$5,'Методика (Раздел 4)'!C$9,IF(C59=C$6,'Методика (Раздел 4)'!C$10,0))</f>
        <v>0</v>
      </c>
      <c r="F59" s="61"/>
      <c r="G59" s="47">
        <f t="shared" si="4"/>
        <v>0</v>
      </c>
      <c r="H59" s="128" t="s">
        <v>157</v>
      </c>
      <c r="I59" s="1"/>
      <c r="J59" s="1"/>
      <c r="K59" s="1"/>
      <c r="L59" s="1"/>
      <c r="M59" s="1"/>
      <c r="N59" s="1"/>
      <c r="O59" s="1"/>
    </row>
    <row r="60" spans="1:15" ht="15.95" customHeight="1" x14ac:dyDescent="0.2">
      <c r="A60" s="28">
        <v>47</v>
      </c>
      <c r="B60" s="73" t="s">
        <v>50</v>
      </c>
      <c r="C60" s="112" t="s">
        <v>190</v>
      </c>
      <c r="D60" s="50"/>
      <c r="E60" s="47">
        <f>IF(C60=C$5,'Методика (Раздел 4)'!C$9,IF(C60=C$6,'Методика (Раздел 4)'!C$10,0))</f>
        <v>2</v>
      </c>
      <c r="F60" s="61"/>
      <c r="G60" s="47">
        <f t="shared" si="4"/>
        <v>2</v>
      </c>
      <c r="H60" s="121" t="s">
        <v>364</v>
      </c>
      <c r="I60" s="1"/>
      <c r="J60" s="1"/>
      <c r="K60" s="1"/>
      <c r="L60" s="1"/>
      <c r="M60" s="1"/>
      <c r="N60" s="1"/>
      <c r="O60" s="1"/>
    </row>
    <row r="61" spans="1:15" ht="15.95" customHeight="1" x14ac:dyDescent="0.2">
      <c r="A61" s="28">
        <v>48</v>
      </c>
      <c r="B61" s="73" t="s">
        <v>51</v>
      </c>
      <c r="C61" s="112" t="s">
        <v>192</v>
      </c>
      <c r="D61" s="50"/>
      <c r="E61" s="47">
        <f>IF(C61=C$5,'Методика (Раздел 4)'!C$9,IF(C61=C$6,'Методика (Раздел 4)'!C$10,0))</f>
        <v>0</v>
      </c>
      <c r="F61" s="61"/>
      <c r="G61" s="47">
        <f t="shared" si="4"/>
        <v>0</v>
      </c>
      <c r="H61" s="128" t="s">
        <v>279</v>
      </c>
      <c r="I61" s="1"/>
      <c r="J61" s="1"/>
      <c r="K61" s="1"/>
      <c r="L61" s="1"/>
      <c r="M61" s="1"/>
      <c r="N61" s="1"/>
      <c r="O61" s="1"/>
    </row>
    <row r="62" spans="1:15" ht="15.95" customHeight="1" x14ac:dyDescent="0.2">
      <c r="A62" s="28">
        <v>49</v>
      </c>
      <c r="B62" s="73" t="s">
        <v>52</v>
      </c>
      <c r="C62" s="112" t="s">
        <v>191</v>
      </c>
      <c r="D62" s="50"/>
      <c r="E62" s="47">
        <f>IF(C62=C$5,'Методика (Раздел 4)'!C$9,IF(C62=C$6,'Методика (Раздел 4)'!C$10,0))</f>
        <v>1</v>
      </c>
      <c r="F62" s="61"/>
      <c r="G62" s="47">
        <f t="shared" si="4"/>
        <v>1</v>
      </c>
      <c r="H62" s="128" t="s">
        <v>283</v>
      </c>
      <c r="I62" s="1"/>
      <c r="J62" s="1"/>
      <c r="K62" s="1"/>
      <c r="L62" s="1"/>
      <c r="M62" s="1"/>
      <c r="N62" s="1"/>
      <c r="O62" s="1"/>
    </row>
    <row r="63" spans="1:15" ht="15.95" customHeight="1" x14ac:dyDescent="0.2">
      <c r="A63" s="28">
        <v>50</v>
      </c>
      <c r="B63" s="73" t="s">
        <v>53</v>
      </c>
      <c r="C63" s="112" t="s">
        <v>192</v>
      </c>
      <c r="D63" s="50"/>
      <c r="E63" s="47">
        <f>IF(C63=C$5,'Методика (Раздел 4)'!C$9,IF(C63=C$6,'Методика (Раздел 4)'!C$10,0))</f>
        <v>0</v>
      </c>
      <c r="F63" s="61"/>
      <c r="G63" s="47">
        <f t="shared" si="4"/>
        <v>0</v>
      </c>
      <c r="H63" s="128" t="s">
        <v>160</v>
      </c>
      <c r="I63" s="1"/>
      <c r="J63" s="1"/>
      <c r="K63" s="1"/>
      <c r="L63" s="1"/>
      <c r="M63" s="1"/>
      <c r="N63" s="1"/>
      <c r="O63" s="1"/>
    </row>
    <row r="64" spans="1:15" ht="15.95" customHeight="1" x14ac:dyDescent="0.2">
      <c r="A64" s="28">
        <v>51</v>
      </c>
      <c r="B64" s="73" t="s">
        <v>54</v>
      </c>
      <c r="C64" s="112" t="s">
        <v>192</v>
      </c>
      <c r="D64" s="50"/>
      <c r="E64" s="47">
        <f>IF(C64=C$5,'Методика (Раздел 4)'!C$9,IF(C64=C$6,'Методика (Раздел 4)'!C$10,0))</f>
        <v>0</v>
      </c>
      <c r="F64" s="61"/>
      <c r="G64" s="47">
        <f t="shared" si="4"/>
        <v>0</v>
      </c>
      <c r="H64" s="128" t="s">
        <v>161</v>
      </c>
      <c r="I64" s="1"/>
      <c r="J64" s="1"/>
      <c r="K64" s="1"/>
      <c r="L64" s="1"/>
      <c r="M64" s="1"/>
      <c r="N64" s="1"/>
      <c r="O64" s="1"/>
    </row>
    <row r="65" spans="1:15" ht="15.95" customHeight="1" x14ac:dyDescent="0.2">
      <c r="A65" s="28">
        <v>52</v>
      </c>
      <c r="B65" s="73" t="s">
        <v>55</v>
      </c>
      <c r="C65" s="112" t="s">
        <v>190</v>
      </c>
      <c r="D65" s="50"/>
      <c r="E65" s="47">
        <f>IF(C65=C$5,'Методика (Раздел 4)'!C$9,IF(C65=C$6,'Методика (Раздел 4)'!C$10,0))</f>
        <v>2</v>
      </c>
      <c r="F65" s="61"/>
      <c r="G65" s="47">
        <f t="shared" si="4"/>
        <v>2</v>
      </c>
      <c r="H65" s="121" t="s">
        <v>372</v>
      </c>
      <c r="I65" s="1"/>
      <c r="J65" s="1"/>
      <c r="K65" s="1"/>
      <c r="L65" s="1"/>
      <c r="M65" s="1"/>
      <c r="N65" s="1"/>
      <c r="O65" s="1"/>
    </row>
    <row r="66" spans="1:15" s="41" customFormat="1" ht="15.95" customHeight="1" x14ac:dyDescent="0.2">
      <c r="A66" s="31">
        <v>53</v>
      </c>
      <c r="B66" s="51" t="s">
        <v>56</v>
      </c>
      <c r="C66" s="112" t="s">
        <v>192</v>
      </c>
      <c r="D66" s="50"/>
      <c r="E66" s="47">
        <f>IF(C66=C$5,'Методика (Раздел 4)'!C$9,IF(C66=C$6,'Методика (Раздел 4)'!C$10,0))</f>
        <v>0</v>
      </c>
      <c r="F66" s="61"/>
      <c r="G66" s="47">
        <f t="shared" si="4"/>
        <v>0</v>
      </c>
      <c r="H66" s="118" t="s">
        <v>373</v>
      </c>
      <c r="I66" s="40"/>
      <c r="J66" s="40"/>
      <c r="K66" s="40"/>
      <c r="L66" s="40"/>
      <c r="M66" s="40"/>
      <c r="N66" s="40"/>
      <c r="O66" s="40"/>
    </row>
    <row r="67" spans="1:15" ht="15.95" customHeight="1" x14ac:dyDescent="0.2">
      <c r="A67" s="28">
        <v>54</v>
      </c>
      <c r="B67" s="73" t="s">
        <v>57</v>
      </c>
      <c r="C67" s="112" t="s">
        <v>192</v>
      </c>
      <c r="D67" s="50"/>
      <c r="E67" s="47">
        <f>IF(C67=C$5,'Методика (Раздел 4)'!C$9,IF(C67=C$6,'Методика (Раздел 4)'!C$10,0))</f>
        <v>0</v>
      </c>
      <c r="F67" s="61"/>
      <c r="G67" s="47">
        <f t="shared" si="4"/>
        <v>0</v>
      </c>
      <c r="H67" s="128" t="s">
        <v>378</v>
      </c>
      <c r="I67" s="1"/>
      <c r="J67" s="1"/>
      <c r="K67" s="1"/>
      <c r="L67" s="1"/>
      <c r="M67" s="1"/>
      <c r="N67" s="1"/>
      <c r="O67" s="1"/>
    </row>
    <row r="68" spans="1:15" ht="15.95" customHeight="1" x14ac:dyDescent="0.2">
      <c r="A68" s="28">
        <v>55</v>
      </c>
      <c r="B68" s="73" t="s">
        <v>58</v>
      </c>
      <c r="C68" s="112" t="s">
        <v>192</v>
      </c>
      <c r="D68" s="50"/>
      <c r="E68" s="47">
        <f>IF(C68=C$5,'Методика (Раздел 4)'!C$9,IF(C68=C$6,'Методика (Раздел 4)'!C$10,0))</f>
        <v>0</v>
      </c>
      <c r="F68" s="61"/>
      <c r="G68" s="47">
        <f t="shared" si="4"/>
        <v>0</v>
      </c>
      <c r="H68" s="128" t="s">
        <v>163</v>
      </c>
      <c r="I68" s="1"/>
      <c r="J68" s="1"/>
      <c r="K68" s="1"/>
      <c r="L68" s="1"/>
      <c r="M68" s="1"/>
      <c r="N68" s="1"/>
      <c r="O68" s="1"/>
    </row>
    <row r="69" spans="1:15" ht="15.95" customHeight="1" x14ac:dyDescent="0.2">
      <c r="A69" s="28">
        <v>56</v>
      </c>
      <c r="B69" s="73" t="s">
        <v>59</v>
      </c>
      <c r="C69" s="112" t="s">
        <v>192</v>
      </c>
      <c r="D69" s="50"/>
      <c r="E69" s="47">
        <f>IF(C69=C$5,'Методика (Раздел 4)'!C$9,IF(C69=C$6,'Методика (Раздел 4)'!C$10,0))</f>
        <v>0</v>
      </c>
      <c r="F69" s="61"/>
      <c r="G69" s="47">
        <f t="shared" si="4"/>
        <v>0</v>
      </c>
      <c r="H69" s="121" t="s">
        <v>438</v>
      </c>
      <c r="I69" s="1"/>
      <c r="J69" s="1"/>
      <c r="K69" s="1"/>
      <c r="L69" s="1"/>
      <c r="M69" s="1"/>
      <c r="N69" s="1"/>
      <c r="O69" s="1"/>
    </row>
    <row r="70" spans="1:15" ht="15.95" customHeight="1" x14ac:dyDescent="0.2">
      <c r="A70" s="27"/>
      <c r="B70" s="42" t="s">
        <v>60</v>
      </c>
      <c r="C70" s="115"/>
      <c r="D70" s="94"/>
      <c r="E70" s="58"/>
      <c r="F70" s="58"/>
      <c r="G70" s="58"/>
      <c r="H70" s="117"/>
      <c r="I70" s="1"/>
      <c r="J70" s="1"/>
      <c r="K70" s="1"/>
      <c r="L70" s="1"/>
      <c r="M70" s="1"/>
      <c r="N70" s="1"/>
      <c r="O70" s="1"/>
    </row>
    <row r="71" spans="1:15" ht="15.95" customHeight="1" x14ac:dyDescent="0.2">
      <c r="A71" s="28">
        <v>57</v>
      </c>
      <c r="B71" s="73" t="s">
        <v>61</v>
      </c>
      <c r="C71" s="112" t="s">
        <v>192</v>
      </c>
      <c r="D71" s="50"/>
      <c r="E71" s="47">
        <f>IF(C71=C$5,'Методика (Раздел 4)'!C$9,IF(C71=C$6,'Методика (Раздел 4)'!C$10,0))</f>
        <v>0</v>
      </c>
      <c r="F71" s="61"/>
      <c r="G71" s="47">
        <f t="shared" ref="G71:G76" si="5">E71*(1-F71)</f>
        <v>0</v>
      </c>
      <c r="H71" s="128" t="s">
        <v>139</v>
      </c>
      <c r="I71" s="1"/>
      <c r="J71" s="1"/>
      <c r="K71" s="1"/>
      <c r="L71" s="1"/>
      <c r="M71" s="1"/>
      <c r="N71" s="1"/>
      <c r="O71" s="1"/>
    </row>
    <row r="72" spans="1:15" ht="15.95" customHeight="1" x14ac:dyDescent="0.2">
      <c r="A72" s="28">
        <v>58</v>
      </c>
      <c r="B72" s="73" t="s">
        <v>62</v>
      </c>
      <c r="C72" s="112" t="s">
        <v>192</v>
      </c>
      <c r="D72" s="50"/>
      <c r="E72" s="47">
        <f>IF(C72=C$5,'Методика (Раздел 4)'!C$9,IF(C72=C$6,'Методика (Раздел 4)'!C$10,0))</f>
        <v>0</v>
      </c>
      <c r="F72" s="61"/>
      <c r="G72" s="47">
        <f t="shared" si="5"/>
        <v>0</v>
      </c>
      <c r="H72" s="129" t="s">
        <v>382</v>
      </c>
      <c r="I72" s="1"/>
      <c r="J72" s="1"/>
      <c r="K72" s="1"/>
      <c r="L72" s="1"/>
      <c r="M72" s="1"/>
      <c r="N72" s="1"/>
      <c r="O72" s="1"/>
    </row>
    <row r="73" spans="1:15" s="41" customFormat="1" ht="15.95" customHeight="1" x14ac:dyDescent="0.2">
      <c r="A73" s="31">
        <v>59</v>
      </c>
      <c r="B73" s="51" t="s">
        <v>63</v>
      </c>
      <c r="C73" s="112" t="s">
        <v>192</v>
      </c>
      <c r="D73" s="50"/>
      <c r="E73" s="47">
        <f>IF(C73=C$5,'Методика (Раздел 4)'!C$9,IF(C73=C$6,'Методика (Раздел 4)'!C$10,0))</f>
        <v>0</v>
      </c>
      <c r="F73" s="61"/>
      <c r="G73" s="47">
        <f t="shared" si="5"/>
        <v>0</v>
      </c>
      <c r="H73" s="130" t="s">
        <v>289</v>
      </c>
      <c r="I73" s="40"/>
      <c r="J73" s="40"/>
      <c r="K73" s="40"/>
      <c r="L73" s="40"/>
      <c r="M73" s="40"/>
      <c r="N73" s="40"/>
      <c r="O73" s="40"/>
    </row>
    <row r="74" spans="1:15" ht="15.95" customHeight="1" x14ac:dyDescent="0.2">
      <c r="A74" s="28">
        <v>60</v>
      </c>
      <c r="B74" s="73" t="s">
        <v>64</v>
      </c>
      <c r="C74" s="112" t="s">
        <v>191</v>
      </c>
      <c r="D74" s="50"/>
      <c r="E74" s="47">
        <f>IF(C74=C$5,'Методика (Раздел 4)'!C$9,IF(C74=C$6,'Методика (Раздел 4)'!C$10,0))</f>
        <v>1</v>
      </c>
      <c r="F74" s="61"/>
      <c r="G74" s="47">
        <f t="shared" si="5"/>
        <v>1</v>
      </c>
      <c r="H74" s="129" t="s">
        <v>359</v>
      </c>
      <c r="I74" s="1"/>
      <c r="J74" s="1"/>
      <c r="K74" s="1"/>
      <c r="L74" s="1"/>
      <c r="M74" s="1"/>
      <c r="N74" s="1"/>
      <c r="O74" s="1"/>
    </row>
    <row r="75" spans="1:15" ht="15.95" customHeight="1" x14ac:dyDescent="0.2">
      <c r="A75" s="28">
        <v>61</v>
      </c>
      <c r="B75" s="73" t="s">
        <v>65</v>
      </c>
      <c r="C75" s="112" t="s">
        <v>192</v>
      </c>
      <c r="D75" s="50"/>
      <c r="E75" s="47">
        <f>IF(C75=C$5,'Методика (Раздел 4)'!C$9,IF(C75=C$6,'Методика (Раздел 4)'!C$10,0))</f>
        <v>0</v>
      </c>
      <c r="F75" s="61"/>
      <c r="G75" s="47">
        <f t="shared" si="5"/>
        <v>0</v>
      </c>
      <c r="H75" s="128" t="s">
        <v>384</v>
      </c>
      <c r="I75" s="1"/>
      <c r="J75" s="1"/>
      <c r="K75" s="1"/>
      <c r="L75" s="1"/>
      <c r="M75" s="1"/>
      <c r="N75" s="1"/>
      <c r="O75" s="1"/>
    </row>
    <row r="76" spans="1:15" ht="15.95" customHeight="1" x14ac:dyDescent="0.2">
      <c r="A76" s="28">
        <v>62</v>
      </c>
      <c r="B76" s="73" t="s">
        <v>66</v>
      </c>
      <c r="C76" s="112" t="s">
        <v>192</v>
      </c>
      <c r="D76" s="50"/>
      <c r="E76" s="47">
        <f>IF(C76=C$5,'Методика (Раздел 4)'!C$9,IF(C76=C$6,'Методика (Раздел 4)'!C$10,0))</f>
        <v>0</v>
      </c>
      <c r="F76" s="61"/>
      <c r="G76" s="47">
        <f t="shared" si="5"/>
        <v>0</v>
      </c>
      <c r="H76" s="128" t="s">
        <v>389</v>
      </c>
      <c r="I76" s="1"/>
      <c r="J76" s="1"/>
      <c r="K76" s="1"/>
      <c r="L76" s="1"/>
      <c r="M76" s="1"/>
      <c r="N76" s="1"/>
      <c r="O76" s="1"/>
    </row>
    <row r="77" spans="1:15" ht="15.95" customHeight="1" x14ac:dyDescent="0.2">
      <c r="A77" s="27"/>
      <c r="B77" s="42" t="s">
        <v>67</v>
      </c>
      <c r="C77" s="115"/>
      <c r="D77" s="94"/>
      <c r="E77" s="58"/>
      <c r="F77" s="58"/>
      <c r="G77" s="58"/>
      <c r="H77" s="117"/>
      <c r="I77" s="1"/>
      <c r="J77" s="1"/>
      <c r="K77" s="1"/>
      <c r="L77" s="1"/>
      <c r="M77" s="1"/>
      <c r="N77" s="1"/>
      <c r="O77" s="1"/>
    </row>
    <row r="78" spans="1:15" ht="15.95" customHeight="1" x14ac:dyDescent="0.2">
      <c r="A78" s="28">
        <v>63</v>
      </c>
      <c r="B78" s="73" t="s">
        <v>68</v>
      </c>
      <c r="C78" s="112" t="s">
        <v>192</v>
      </c>
      <c r="D78" s="50"/>
      <c r="E78" s="47">
        <f>IF(C78=C$5,'Методика (Раздел 4)'!C$9,IF(C78=C$6,'Методика (Раздел 4)'!C$10,0))</f>
        <v>0</v>
      </c>
      <c r="F78" s="61"/>
      <c r="G78" s="47">
        <f t="shared" ref="G78:G89" si="6">E78*(1-F78)</f>
        <v>0</v>
      </c>
      <c r="H78" s="128" t="s">
        <v>392</v>
      </c>
      <c r="I78" s="1"/>
      <c r="J78" s="1"/>
      <c r="K78" s="1"/>
      <c r="L78" s="1"/>
      <c r="M78" s="1"/>
      <c r="N78" s="1"/>
      <c r="O78" s="1"/>
    </row>
    <row r="79" spans="1:15" ht="15.95" customHeight="1" x14ac:dyDescent="0.2">
      <c r="A79" s="28">
        <v>64</v>
      </c>
      <c r="B79" s="73" t="s">
        <v>69</v>
      </c>
      <c r="C79" s="112" t="s">
        <v>192</v>
      </c>
      <c r="D79" s="50"/>
      <c r="E79" s="47">
        <f>IF(C79=C$5,'Методика (Раздел 4)'!C$9,IF(C79=C$6,'Методика (Раздел 4)'!C$10,0))</f>
        <v>0</v>
      </c>
      <c r="F79" s="61"/>
      <c r="G79" s="47">
        <f t="shared" si="6"/>
        <v>0</v>
      </c>
      <c r="H79" s="128" t="s">
        <v>166</v>
      </c>
      <c r="I79" s="1"/>
      <c r="J79" s="1"/>
      <c r="K79" s="1"/>
      <c r="L79" s="1"/>
      <c r="M79" s="1"/>
      <c r="N79" s="1"/>
      <c r="O79" s="1"/>
    </row>
    <row r="80" spans="1:15" ht="15.95" customHeight="1" x14ac:dyDescent="0.2">
      <c r="A80" s="28">
        <v>65</v>
      </c>
      <c r="B80" s="73" t="s">
        <v>70</v>
      </c>
      <c r="C80" s="112" t="s">
        <v>192</v>
      </c>
      <c r="D80" s="50"/>
      <c r="E80" s="47">
        <f>IF(C80=C$5,'Методика (Раздел 4)'!C$9,IF(C80=C$6,'Методика (Раздел 4)'!C$10,0))</f>
        <v>0</v>
      </c>
      <c r="F80" s="61"/>
      <c r="G80" s="47">
        <f t="shared" si="6"/>
        <v>0</v>
      </c>
      <c r="H80" s="128" t="s">
        <v>396</v>
      </c>
      <c r="I80" s="1"/>
      <c r="J80" s="1"/>
      <c r="K80" s="1"/>
      <c r="L80" s="1"/>
      <c r="M80" s="1"/>
      <c r="N80" s="1"/>
      <c r="O80" s="1"/>
    </row>
    <row r="81" spans="1:15" ht="15.95" customHeight="1" x14ac:dyDescent="0.2">
      <c r="A81" s="28">
        <v>66</v>
      </c>
      <c r="B81" s="73" t="s">
        <v>71</v>
      </c>
      <c r="C81" s="112" t="s">
        <v>192</v>
      </c>
      <c r="D81" s="50"/>
      <c r="E81" s="47">
        <f>IF(C81=C$5,'Методика (Раздел 4)'!C$9,IF(C81=C$6,'Методика (Раздел 4)'!C$10,0))</f>
        <v>0</v>
      </c>
      <c r="F81" s="61"/>
      <c r="G81" s="47">
        <f t="shared" si="6"/>
        <v>0</v>
      </c>
      <c r="H81" s="128" t="s">
        <v>398</v>
      </c>
      <c r="I81" s="1"/>
      <c r="J81" s="1"/>
      <c r="K81" s="1"/>
      <c r="L81" s="1"/>
      <c r="M81" s="1"/>
      <c r="N81" s="1"/>
      <c r="O81" s="1"/>
    </row>
    <row r="82" spans="1:15" ht="15.95" customHeight="1" x14ac:dyDescent="0.2">
      <c r="A82" s="28">
        <v>67</v>
      </c>
      <c r="B82" s="73" t="s">
        <v>72</v>
      </c>
      <c r="C82" s="112" t="s">
        <v>190</v>
      </c>
      <c r="D82" s="50"/>
      <c r="E82" s="47">
        <f>IF(C82=C$5,'Методика (Раздел 4)'!C$9,IF(C82=C$6,'Методика (Раздел 4)'!C$10,0))</f>
        <v>2</v>
      </c>
      <c r="F82" s="61"/>
      <c r="G82" s="47">
        <f t="shared" si="6"/>
        <v>2</v>
      </c>
      <c r="H82" s="121" t="s">
        <v>400</v>
      </c>
      <c r="I82" s="1"/>
      <c r="J82" s="1"/>
      <c r="K82" s="1"/>
      <c r="L82" s="1"/>
      <c r="M82" s="1"/>
      <c r="N82" s="1"/>
      <c r="O82" s="1"/>
    </row>
    <row r="83" spans="1:15" ht="15.95" customHeight="1" x14ac:dyDescent="0.2">
      <c r="A83" s="28">
        <v>68</v>
      </c>
      <c r="B83" s="73" t="s">
        <v>73</v>
      </c>
      <c r="C83" s="112" t="s">
        <v>192</v>
      </c>
      <c r="D83" s="50"/>
      <c r="E83" s="47">
        <f>IF(C83=C$5,'Методика (Раздел 4)'!C$9,IF(C83=C$6,'Методика (Раздел 4)'!C$10,0))</f>
        <v>0</v>
      </c>
      <c r="F83" s="61"/>
      <c r="G83" s="47">
        <f t="shared" si="6"/>
        <v>0</v>
      </c>
      <c r="H83" s="128" t="s">
        <v>168</v>
      </c>
      <c r="I83" s="1"/>
      <c r="J83" s="1"/>
      <c r="K83" s="1"/>
      <c r="L83" s="1"/>
      <c r="M83" s="1"/>
      <c r="N83" s="1"/>
      <c r="O83" s="1"/>
    </row>
    <row r="84" spans="1:15" ht="15.95" customHeight="1" x14ac:dyDescent="0.2">
      <c r="A84" s="28">
        <v>69</v>
      </c>
      <c r="B84" s="73" t="s">
        <v>74</v>
      </c>
      <c r="C84" s="112" t="s">
        <v>191</v>
      </c>
      <c r="D84" s="50"/>
      <c r="E84" s="47">
        <f>IF(C84=C$5,'Методика (Раздел 4)'!C$9,IF(C84=C$6,'Методика (Раздел 4)'!C$10,0))</f>
        <v>1</v>
      </c>
      <c r="F84" s="61"/>
      <c r="G84" s="47">
        <f t="shared" si="6"/>
        <v>1</v>
      </c>
      <c r="H84" s="121" t="s">
        <v>403</v>
      </c>
      <c r="I84" s="1"/>
      <c r="J84" s="1"/>
      <c r="K84" s="1"/>
      <c r="L84" s="1"/>
      <c r="M84" s="1"/>
      <c r="N84" s="1"/>
      <c r="O84" s="1"/>
    </row>
    <row r="85" spans="1:15" ht="15.95" customHeight="1" x14ac:dyDescent="0.2">
      <c r="A85" s="28">
        <v>70</v>
      </c>
      <c r="B85" s="73" t="s">
        <v>75</v>
      </c>
      <c r="C85" s="112" t="s">
        <v>192</v>
      </c>
      <c r="D85" s="50"/>
      <c r="E85" s="47">
        <f>IF(C85=C$5,'Методика (Раздел 4)'!C$9,IF(C85=C$6,'Методика (Раздел 4)'!C$10,0))</f>
        <v>0</v>
      </c>
      <c r="F85" s="61"/>
      <c r="G85" s="47">
        <f t="shared" si="6"/>
        <v>0</v>
      </c>
      <c r="H85" s="128" t="s">
        <v>296</v>
      </c>
      <c r="I85" s="1"/>
      <c r="J85" s="1"/>
      <c r="K85" s="1"/>
      <c r="L85" s="1"/>
      <c r="M85" s="1"/>
      <c r="N85" s="1"/>
      <c r="O85" s="1"/>
    </row>
    <row r="86" spans="1:15" s="41" customFormat="1" ht="15.95" customHeight="1" x14ac:dyDescent="0.2">
      <c r="A86" s="31">
        <v>71</v>
      </c>
      <c r="B86" s="51" t="s">
        <v>76</v>
      </c>
      <c r="C86" s="112" t="s">
        <v>192</v>
      </c>
      <c r="D86" s="50"/>
      <c r="E86" s="47">
        <f>IF(C86=C$5,'Методика (Раздел 4)'!C$9,IF(C86=C$6,'Методика (Раздел 4)'!C$10,0))</f>
        <v>0</v>
      </c>
      <c r="F86" s="61"/>
      <c r="G86" s="47">
        <f t="shared" si="6"/>
        <v>0</v>
      </c>
      <c r="H86" s="130" t="s">
        <v>169</v>
      </c>
      <c r="I86" s="40"/>
      <c r="J86" s="40"/>
      <c r="K86" s="40"/>
      <c r="L86" s="40"/>
      <c r="M86" s="40"/>
      <c r="N86" s="40"/>
      <c r="O86" s="40"/>
    </row>
    <row r="87" spans="1:15" ht="15.95" customHeight="1" x14ac:dyDescent="0.2">
      <c r="A87" s="28">
        <v>72</v>
      </c>
      <c r="B87" s="73" t="s">
        <v>77</v>
      </c>
      <c r="C87" s="112" t="s">
        <v>192</v>
      </c>
      <c r="D87" s="50"/>
      <c r="E87" s="47">
        <f>IF(C87=C$5,'Методика (Раздел 4)'!C$9,IF(C87=C$6,'Методика (Раздел 4)'!C$10,0))</f>
        <v>0</v>
      </c>
      <c r="F87" s="61"/>
      <c r="G87" s="47">
        <f t="shared" si="6"/>
        <v>0</v>
      </c>
      <c r="H87" s="128" t="s">
        <v>408</v>
      </c>
      <c r="I87" s="1"/>
      <c r="J87" s="1"/>
      <c r="K87" s="1"/>
      <c r="L87" s="1"/>
      <c r="M87" s="1"/>
      <c r="N87" s="1"/>
      <c r="O87" s="1"/>
    </row>
    <row r="88" spans="1:15" ht="15.95" customHeight="1" x14ac:dyDescent="0.2">
      <c r="A88" s="28">
        <v>73</v>
      </c>
      <c r="B88" s="73" t="s">
        <v>78</v>
      </c>
      <c r="C88" s="112" t="s">
        <v>190</v>
      </c>
      <c r="D88" s="50"/>
      <c r="E88" s="47">
        <f>IF(C88=C$5,'Методика (Раздел 4)'!C$9,IF(C88=C$6,'Методика (Раздел 4)'!C$10,0))</f>
        <v>2</v>
      </c>
      <c r="F88" s="61"/>
      <c r="G88" s="47">
        <f t="shared" si="6"/>
        <v>2</v>
      </c>
      <c r="H88" s="128" t="s">
        <v>170</v>
      </c>
      <c r="I88" s="1"/>
      <c r="J88" s="1"/>
      <c r="K88" s="1"/>
      <c r="L88" s="1"/>
      <c r="M88" s="1"/>
      <c r="N88" s="1"/>
      <c r="O88" s="1"/>
    </row>
    <row r="89" spans="1:15" ht="15.95" customHeight="1" x14ac:dyDescent="0.2">
      <c r="A89" s="28">
        <v>74</v>
      </c>
      <c r="B89" s="73" t="s">
        <v>79</v>
      </c>
      <c r="C89" s="112" t="s">
        <v>192</v>
      </c>
      <c r="D89" s="50"/>
      <c r="E89" s="47">
        <f>IF(C89=C$5,'Методика (Раздел 4)'!C$9,IF(C89=C$6,'Методика (Раздел 4)'!C$10,0))</f>
        <v>0</v>
      </c>
      <c r="F89" s="61"/>
      <c r="G89" s="47">
        <f t="shared" si="6"/>
        <v>0</v>
      </c>
      <c r="H89" s="128" t="s">
        <v>172</v>
      </c>
      <c r="I89" s="1"/>
      <c r="J89" s="1"/>
      <c r="K89" s="1"/>
      <c r="L89" s="1"/>
      <c r="M89" s="1"/>
      <c r="N89" s="1"/>
      <c r="O89" s="1"/>
    </row>
    <row r="90" spans="1:15" ht="15.95" customHeight="1" x14ac:dyDescent="0.2">
      <c r="A90" s="27"/>
      <c r="B90" s="42" t="s">
        <v>80</v>
      </c>
      <c r="C90" s="115"/>
      <c r="D90" s="94"/>
      <c r="E90" s="58"/>
      <c r="F90" s="58"/>
      <c r="G90" s="58"/>
      <c r="H90" s="117"/>
      <c r="I90" s="1"/>
      <c r="J90" s="1"/>
      <c r="K90" s="1"/>
      <c r="L90" s="1"/>
      <c r="M90" s="1"/>
      <c r="N90" s="1"/>
      <c r="O90" s="1"/>
    </row>
    <row r="91" spans="1:15" ht="15.95" customHeight="1" x14ac:dyDescent="0.2">
      <c r="A91" s="28">
        <v>75</v>
      </c>
      <c r="B91" s="73" t="s">
        <v>81</v>
      </c>
      <c r="C91" s="112" t="s">
        <v>192</v>
      </c>
      <c r="D91" s="50"/>
      <c r="E91" s="47">
        <f>IF(C91=C$5,'Методика (Раздел 4)'!C$9,IF(C91=C$6,'Методика (Раздел 4)'!C$10,0))</f>
        <v>0</v>
      </c>
      <c r="F91" s="61"/>
      <c r="G91" s="47">
        <f t="shared" ref="G91:G99" si="7">E91*(1-F91)</f>
        <v>0</v>
      </c>
      <c r="H91" s="113" t="s">
        <v>300</v>
      </c>
      <c r="I91" s="1"/>
      <c r="J91" s="1"/>
      <c r="K91" s="1"/>
      <c r="L91" s="1"/>
      <c r="M91" s="1"/>
      <c r="N91" s="1"/>
      <c r="O91" s="1"/>
    </row>
    <row r="92" spans="1:15" ht="15.95" customHeight="1" x14ac:dyDescent="0.2">
      <c r="A92" s="28">
        <v>76</v>
      </c>
      <c r="B92" s="73" t="s">
        <v>82</v>
      </c>
      <c r="C92" s="112" t="s">
        <v>192</v>
      </c>
      <c r="D92" s="50"/>
      <c r="E92" s="47">
        <f>IF(C92=C$5,'Методика (Раздел 4)'!C$9,IF(C92=C$6,'Методика (Раздел 4)'!C$10,0))</f>
        <v>0</v>
      </c>
      <c r="F92" s="61"/>
      <c r="G92" s="47">
        <f t="shared" si="7"/>
        <v>0</v>
      </c>
      <c r="H92" s="113" t="s">
        <v>419</v>
      </c>
      <c r="I92" s="1"/>
      <c r="J92" s="1"/>
      <c r="K92" s="1"/>
      <c r="L92" s="1"/>
      <c r="M92" s="1"/>
      <c r="N92" s="1"/>
      <c r="O92" s="1"/>
    </row>
    <row r="93" spans="1:15" ht="15.95" customHeight="1" x14ac:dyDescent="0.2">
      <c r="A93" s="28">
        <v>77</v>
      </c>
      <c r="B93" s="73" t="s">
        <v>83</v>
      </c>
      <c r="C93" s="112" t="s">
        <v>192</v>
      </c>
      <c r="D93" s="50"/>
      <c r="E93" s="47">
        <f>IF(C93=C$5,'Методика (Раздел 4)'!C$9,IF(C93=C$6,'Методика (Раздел 4)'!C$10,0))</f>
        <v>0</v>
      </c>
      <c r="F93" s="61"/>
      <c r="G93" s="47">
        <f t="shared" si="7"/>
        <v>0</v>
      </c>
      <c r="H93" s="113" t="s">
        <v>303</v>
      </c>
      <c r="I93" s="1"/>
      <c r="J93" s="1"/>
      <c r="K93" s="1"/>
      <c r="L93" s="1"/>
      <c r="M93" s="1"/>
      <c r="N93" s="1"/>
      <c r="O93" s="1"/>
    </row>
    <row r="94" spans="1:15" ht="15.95" customHeight="1" x14ac:dyDescent="0.2">
      <c r="A94" s="28">
        <v>78</v>
      </c>
      <c r="B94" s="73" t="s">
        <v>84</v>
      </c>
      <c r="C94" s="112" t="s">
        <v>192</v>
      </c>
      <c r="D94" s="50"/>
      <c r="E94" s="47">
        <f>IF(C94=C$5,'Методика (Раздел 4)'!C$9,IF(C94=C$6,'Методика (Раздел 4)'!C$10,0))</f>
        <v>0</v>
      </c>
      <c r="F94" s="61"/>
      <c r="G94" s="47">
        <f t="shared" si="7"/>
        <v>0</v>
      </c>
      <c r="H94" s="113" t="s">
        <v>305</v>
      </c>
      <c r="I94" s="1"/>
      <c r="J94" s="1"/>
      <c r="K94" s="1"/>
      <c r="L94" s="1"/>
      <c r="M94" s="1"/>
      <c r="N94" s="1"/>
      <c r="O94" s="1"/>
    </row>
    <row r="95" spans="1:15" ht="15.95" customHeight="1" x14ac:dyDescent="0.2">
      <c r="A95" s="28">
        <v>79</v>
      </c>
      <c r="B95" s="73" t="s">
        <v>85</v>
      </c>
      <c r="C95" s="112" t="s">
        <v>192</v>
      </c>
      <c r="D95" s="50"/>
      <c r="E95" s="47">
        <f>IF(C95=C$5,'Методика (Раздел 4)'!C$9,IF(C95=C$6,'Методика (Раздел 4)'!C$10,0))</f>
        <v>0</v>
      </c>
      <c r="F95" s="61"/>
      <c r="G95" s="47">
        <f t="shared" si="7"/>
        <v>0</v>
      </c>
      <c r="H95" s="113" t="s">
        <v>175</v>
      </c>
      <c r="I95" s="1"/>
      <c r="J95" s="1"/>
      <c r="K95" s="1"/>
      <c r="L95" s="1"/>
      <c r="M95" s="1"/>
      <c r="N95" s="1"/>
      <c r="O95" s="1"/>
    </row>
    <row r="96" spans="1:15" ht="16.5" customHeight="1" x14ac:dyDescent="0.2">
      <c r="A96" s="28">
        <v>80</v>
      </c>
      <c r="B96" s="73" t="s">
        <v>86</v>
      </c>
      <c r="C96" s="112" t="s">
        <v>192</v>
      </c>
      <c r="D96" s="50"/>
      <c r="E96" s="47">
        <f>IF(C96=C$5,'Методика (Раздел 4)'!C$9,IF(C96=C$6,'Методика (Раздел 4)'!C$10,0))</f>
        <v>0</v>
      </c>
      <c r="F96" s="61"/>
      <c r="G96" s="47">
        <f t="shared" si="7"/>
        <v>0</v>
      </c>
      <c r="H96" s="113" t="s">
        <v>420</v>
      </c>
      <c r="I96" s="1"/>
      <c r="J96" s="1"/>
      <c r="K96" s="1"/>
      <c r="L96" s="1"/>
      <c r="M96" s="1"/>
      <c r="N96" s="1"/>
      <c r="O96" s="1"/>
    </row>
    <row r="97" spans="1:15" ht="16.5" customHeight="1" x14ac:dyDescent="0.2">
      <c r="A97" s="28">
        <v>81</v>
      </c>
      <c r="B97" s="73" t="s">
        <v>87</v>
      </c>
      <c r="C97" s="112" t="s">
        <v>192</v>
      </c>
      <c r="D97" s="50"/>
      <c r="E97" s="47">
        <f>IF(C97=C$5,'Методика (Раздел 4)'!C$9,IF(C97=C$6,'Методика (Раздел 4)'!C$10,0))</f>
        <v>0</v>
      </c>
      <c r="F97" s="61"/>
      <c r="G97" s="47">
        <f t="shared" si="7"/>
        <v>0</v>
      </c>
      <c r="H97" s="113" t="s">
        <v>421</v>
      </c>
      <c r="I97" s="1"/>
      <c r="J97" s="1"/>
      <c r="K97" s="1"/>
      <c r="L97" s="1"/>
      <c r="M97" s="1"/>
      <c r="N97" s="1"/>
      <c r="O97" s="1"/>
    </row>
    <row r="98" spans="1:15" ht="16.5" customHeight="1" x14ac:dyDescent="0.2">
      <c r="A98" s="28">
        <v>82</v>
      </c>
      <c r="B98" s="73" t="s">
        <v>88</v>
      </c>
      <c r="C98" s="112" t="s">
        <v>192</v>
      </c>
      <c r="D98" s="50"/>
      <c r="E98" s="47">
        <f>IF(C98=C$5,'Методика (Раздел 4)'!C$9,IF(C98=C$6,'Методика (Раздел 4)'!C$10,0))</f>
        <v>0</v>
      </c>
      <c r="F98" s="61"/>
      <c r="G98" s="47">
        <f t="shared" si="7"/>
        <v>0</v>
      </c>
      <c r="H98" s="121" t="s">
        <v>309</v>
      </c>
    </row>
    <row r="99" spans="1:15" ht="16.5" customHeight="1" x14ac:dyDescent="0.2">
      <c r="A99" s="28">
        <v>83</v>
      </c>
      <c r="B99" s="73" t="s">
        <v>89</v>
      </c>
      <c r="C99" s="112" t="s">
        <v>192</v>
      </c>
      <c r="D99" s="50"/>
      <c r="E99" s="47">
        <f>IF(C99=C$5,'Методика (Раздел 4)'!C$9,IF(C99=C$6,'Методика (Раздел 4)'!C$10,0))</f>
        <v>0</v>
      </c>
      <c r="F99" s="61"/>
      <c r="G99" s="47">
        <f t="shared" si="7"/>
        <v>0</v>
      </c>
      <c r="H99" s="121" t="s">
        <v>433</v>
      </c>
    </row>
    <row r="100" spans="1:15" ht="15.95" customHeight="1" x14ac:dyDescent="0.2">
      <c r="A100" s="27"/>
      <c r="B100" s="42" t="s">
        <v>213</v>
      </c>
      <c r="C100" s="115"/>
      <c r="D100" s="95"/>
      <c r="E100" s="58"/>
      <c r="F100" s="58"/>
      <c r="G100" s="58"/>
      <c r="H100" s="117"/>
      <c r="I100" s="1"/>
      <c r="J100" s="1"/>
      <c r="K100" s="1"/>
      <c r="L100" s="1"/>
      <c r="M100" s="1"/>
      <c r="N100" s="1"/>
      <c r="O100" s="1"/>
    </row>
    <row r="101" spans="1:15" ht="15" customHeight="1" x14ac:dyDescent="0.2">
      <c r="A101" s="28">
        <v>84</v>
      </c>
      <c r="B101" s="74" t="s">
        <v>214</v>
      </c>
      <c r="C101" s="112" t="s">
        <v>192</v>
      </c>
      <c r="D101" s="50"/>
      <c r="E101" s="47">
        <f>IF(C101=C$5,'Методика (Раздел 4)'!C$9,IF(C101=C$6,'Методика (Раздел 4)'!C$10,0))</f>
        <v>0</v>
      </c>
      <c r="F101" s="61"/>
      <c r="G101" s="47">
        <f>E101*(1-F101)</f>
        <v>0</v>
      </c>
      <c r="H101" s="128" t="s">
        <v>411</v>
      </c>
    </row>
    <row r="102" spans="1:15" ht="15" customHeight="1" x14ac:dyDescent="0.2">
      <c r="A102" s="28">
        <v>85</v>
      </c>
      <c r="B102" s="74" t="s">
        <v>215</v>
      </c>
      <c r="C102" s="112" t="s">
        <v>192</v>
      </c>
      <c r="D102" s="50"/>
      <c r="E102" s="47">
        <f>IF(C102=C$5,'Методика (Раздел 4)'!C$9,IF(C102=C$6,'Методика (Раздел 4)'!C$10,0))</f>
        <v>0</v>
      </c>
      <c r="F102" s="61"/>
      <c r="G102" s="47">
        <f>E102*(1-F102)</f>
        <v>0</v>
      </c>
      <c r="H102" s="128" t="s">
        <v>414</v>
      </c>
    </row>
    <row r="106" spans="1:15" x14ac:dyDescent="0.2">
      <c r="A106" s="38"/>
      <c r="B106" s="75"/>
      <c r="C106" s="39"/>
      <c r="E106" s="39"/>
      <c r="F106" s="39"/>
      <c r="G106" s="39"/>
      <c r="H106" s="39"/>
    </row>
    <row r="113" spans="1:8" x14ac:dyDescent="0.2">
      <c r="A113" s="38"/>
      <c r="B113" s="75"/>
      <c r="C113" s="39"/>
      <c r="E113" s="39"/>
      <c r="F113" s="39"/>
      <c r="G113" s="39"/>
      <c r="H113" s="39"/>
    </row>
    <row r="117" spans="1:8" x14ac:dyDescent="0.2">
      <c r="A117" s="38"/>
      <c r="B117" s="75"/>
      <c r="C117" s="39"/>
      <c r="E117" s="39"/>
      <c r="F117" s="39"/>
      <c r="G117" s="39"/>
      <c r="H117" s="39"/>
    </row>
    <row r="120" spans="1:8" x14ac:dyDescent="0.2">
      <c r="A120" s="38"/>
      <c r="B120" s="75"/>
      <c r="C120" s="39"/>
      <c r="E120" s="39"/>
      <c r="F120" s="39"/>
      <c r="G120" s="39"/>
      <c r="H120" s="39"/>
    </row>
    <row r="124" spans="1:8" x14ac:dyDescent="0.2">
      <c r="A124" s="38"/>
      <c r="B124" s="75"/>
      <c r="C124" s="39"/>
      <c r="E124" s="39"/>
      <c r="F124" s="39"/>
      <c r="G124" s="39"/>
      <c r="H124" s="39"/>
    </row>
    <row r="127" spans="1:8" x14ac:dyDescent="0.2">
      <c r="A127" s="38"/>
      <c r="B127" s="75"/>
      <c r="C127" s="39"/>
      <c r="E127" s="39"/>
      <c r="F127" s="39"/>
      <c r="G127" s="39"/>
      <c r="H127" s="39"/>
    </row>
    <row r="131" spans="1:8" x14ac:dyDescent="0.2">
      <c r="A131" s="38"/>
      <c r="B131" s="75"/>
      <c r="C131" s="39"/>
      <c r="E131" s="39"/>
      <c r="F131" s="39"/>
      <c r="G131" s="39"/>
      <c r="H131" s="39"/>
    </row>
  </sheetData>
  <autoFilter ref="A9:O102"/>
  <mergeCells count="9">
    <mergeCell ref="B3:H3"/>
    <mergeCell ref="A4:A7"/>
    <mergeCell ref="E4:G4"/>
    <mergeCell ref="F5:F7"/>
    <mergeCell ref="G5:G7"/>
    <mergeCell ref="D4:D7"/>
    <mergeCell ref="B5:B7"/>
    <mergeCell ref="H4:H7"/>
    <mergeCell ref="E5:E7"/>
  </mergeCells>
  <dataValidations count="2">
    <dataValidation type="list" allowBlank="1" showInputMessage="1" showErrorMessage="1" sqref="C101:C102 C71:C76 C78:C89 C91:C99 C56:C69 C29:C39 C10:C27 C48:C54 C41:C46">
      <formula1>Выбор_4.1</formula1>
    </dataValidation>
    <dataValidation type="list" allowBlank="1" showInputMessage="1" showErrorMessage="1" sqref="F10:F27 F29:F39 F41:F46 F48:F54 F56:F69 F71:F76 F78:F89 F91:F99 F101:F102">
      <formula1>Коэфициент</formula1>
    </dataValidation>
  </dataValidations>
  <hyperlinks>
    <hyperlink ref="H10" r:id="rId1"/>
    <hyperlink ref="H11" r:id="rId2"/>
    <hyperlink ref="H12" r:id="rId3"/>
    <hyperlink ref="H13" r:id="rId4"/>
    <hyperlink ref="H19" r:id="rId5"/>
    <hyperlink ref="H23" r:id="rId6"/>
    <hyperlink ref="H21" r:id="rId7"/>
    <hyperlink ref="H43" r:id="rId8"/>
    <hyperlink ref="H62" r:id="rId9"/>
    <hyperlink ref="H61" r:id="rId10"/>
    <hyperlink ref="H36" r:id="rId11"/>
    <hyperlink ref="H74" r:id="rId12"/>
    <hyperlink ref="H58" r:id="rId13"/>
    <hyperlink ref="H59" r:id="rId14"/>
    <hyperlink ref="H64" r:id="rId15"/>
    <hyperlink ref="H68" r:id="rId16"/>
    <hyperlink ref="H71" r:id="rId17"/>
    <hyperlink ref="H73" r:id="rId18"/>
    <hyperlink ref="H75" r:id="rId19"/>
    <hyperlink ref="H79" r:id="rId20"/>
    <hyperlink ref="H86" r:id="rId21"/>
    <hyperlink ref="H88" r:id="rId22"/>
    <hyperlink ref="H89" r:id="rId23"/>
    <hyperlink ref="H98" r:id="rId24"/>
    <hyperlink ref="H29" r:id="rId25"/>
    <hyperlink ref="H60" r:id="rId26"/>
    <hyperlink ref="H82" r:id="rId27"/>
    <hyperlink ref="H84" r:id="rId28"/>
    <hyperlink ref="H65" r:id="rId29"/>
  </hyperlinks>
  <pageMargins left="0.70866141732283472" right="0.70866141732283472" top="0.74803149606299213" bottom="0.74803149606299213" header="0.31496062992125984" footer="0.31496062992125984"/>
  <pageSetup paperSize="9" scale="68" fitToHeight="3" orientation="landscape" r:id="rId30"/>
  <headerFooter>
    <oddFooter>&amp;A&amp;RСтраница &amp;P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zoomScaleNormal="100" workbookViewId="0">
      <pane ySplit="8" topLeftCell="A9" activePane="bottomLeft" state="frozen"/>
      <selection pane="bottomLeft" activeCell="I1" sqref="I1:I1048576"/>
    </sheetView>
  </sheetViews>
  <sheetFormatPr defaultColWidth="9.140625" defaultRowHeight="12.75" x14ac:dyDescent="0.2"/>
  <cols>
    <col min="1" max="1" width="4.28515625" style="37" customWidth="1"/>
    <col min="2" max="2" width="25.42578125" style="66" customWidth="1"/>
    <col min="3" max="3" width="40.85546875" style="36" customWidth="1"/>
    <col min="4" max="4" width="26" style="21" customWidth="1"/>
    <col min="5" max="5" width="12.7109375" style="36" customWidth="1"/>
    <col min="6" max="6" width="15.28515625" style="36" customWidth="1"/>
    <col min="7" max="7" width="12.7109375" style="36" customWidth="1"/>
    <col min="8" max="8" width="43.42578125" style="36" customWidth="1"/>
    <col min="9" max="16384" width="9.140625" style="21"/>
  </cols>
  <sheetData>
    <row r="1" spans="1:15" s="1" customFormat="1" ht="15.75" customHeight="1" x14ac:dyDescent="0.2">
      <c r="A1" s="12"/>
      <c r="B1" s="132" t="s">
        <v>418</v>
      </c>
      <c r="C1" s="18"/>
      <c r="D1" s="54"/>
      <c r="E1" s="18"/>
      <c r="F1" s="18"/>
      <c r="G1" s="18"/>
      <c r="H1" s="18"/>
    </row>
    <row r="2" spans="1:15" s="1" customFormat="1" ht="15" customHeight="1" x14ac:dyDescent="0.2">
      <c r="A2" s="12"/>
      <c r="B2" s="63" t="s">
        <v>230</v>
      </c>
      <c r="C2" s="97"/>
      <c r="D2" s="55"/>
      <c r="E2" s="18"/>
      <c r="F2" s="18"/>
      <c r="G2" s="18"/>
      <c r="H2" s="18"/>
    </row>
    <row r="3" spans="1:15" ht="69.75" customHeight="1" x14ac:dyDescent="0.2">
      <c r="A3" s="56"/>
      <c r="B3" s="170" t="str">
        <f>'Методика (Раздел 4)'!B13</f>
        <v xml:space="preserve">В целях оценки показателя учитывается публикация вопросов граждан и ответов на них представителей государственной власти субъекта РФ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Примерами реализации возможности являются: организация работы форума, онлайн-приемной, ведение рубрики «вопрос-ответ» и т.п. 
Учитывается публикация вопросов и ответов, для которых однозначно определяется дата их публикации. Случаи, когда на вопрос гражданина, заданного в открытом доступе в сети Интернет, ответ представителя государственной власти субъекта РФ не опубликован в течение 10 календарных дней, в целях оценки показателя не учитываются. </v>
      </c>
      <c r="C3" s="170"/>
      <c r="D3" s="170"/>
      <c r="E3" s="170"/>
      <c r="F3" s="170"/>
      <c r="G3" s="170"/>
      <c r="H3" s="170"/>
    </row>
    <row r="4" spans="1:15" ht="79.5" customHeight="1" x14ac:dyDescent="0.2">
      <c r="A4" s="171" t="s">
        <v>182</v>
      </c>
      <c r="B4" s="71" t="s">
        <v>211</v>
      </c>
      <c r="C4" s="134" t="str">
        <f>'Методика (Раздел 4)'!B12</f>
        <v>Предоставлена ли органами государственной власти субъекта РФ возможность для граждан задать вопрос по бюджетной тематике и получить на него ответ в открытом доступе в сети Интернет и насколько активно граждане использовали эту возможность в I квартале 2015 года?</v>
      </c>
      <c r="D4" s="183" t="s">
        <v>220</v>
      </c>
      <c r="E4" s="174" t="s">
        <v>97</v>
      </c>
      <c r="F4" s="175"/>
      <c r="G4" s="176"/>
      <c r="H4" s="183" t="s">
        <v>100</v>
      </c>
      <c r="I4" s="1"/>
      <c r="J4" s="1"/>
      <c r="K4" s="1"/>
      <c r="L4" s="1"/>
      <c r="M4" s="1"/>
      <c r="N4" s="1"/>
      <c r="O4" s="1"/>
    </row>
    <row r="5" spans="1:15" s="26" customFormat="1" ht="30" customHeight="1" x14ac:dyDescent="0.2">
      <c r="A5" s="172"/>
      <c r="B5" s="186" t="s">
        <v>212</v>
      </c>
      <c r="C5" s="135" t="str">
        <f>'Методика (Раздел 4)'!B14</f>
        <v>Предоставленной возможностью воспользовались не менее 30 человек</v>
      </c>
      <c r="D5" s="184"/>
      <c r="E5" s="180" t="s">
        <v>184</v>
      </c>
      <c r="F5" s="177" t="s">
        <v>228</v>
      </c>
      <c r="G5" s="180" t="s">
        <v>218</v>
      </c>
      <c r="H5" s="184"/>
      <c r="I5" s="25"/>
      <c r="J5" s="25"/>
      <c r="K5" s="25"/>
      <c r="L5" s="25"/>
      <c r="M5" s="25"/>
      <c r="N5" s="25"/>
      <c r="O5" s="25"/>
    </row>
    <row r="6" spans="1:15" s="41" customFormat="1" ht="24" customHeight="1" x14ac:dyDescent="0.2">
      <c r="A6" s="172"/>
      <c r="B6" s="187"/>
      <c r="C6" s="135" t="str">
        <f>'Методика (Раздел 4)'!B15</f>
        <v>Предоставленной возможностью воспользовались не менее 10 человек</v>
      </c>
      <c r="D6" s="184"/>
      <c r="E6" s="181"/>
      <c r="F6" s="178"/>
      <c r="G6" s="181"/>
      <c r="H6" s="184"/>
      <c r="I6" s="40"/>
      <c r="J6" s="40"/>
      <c r="K6" s="40"/>
      <c r="L6" s="40"/>
      <c r="M6" s="40"/>
      <c r="N6" s="40"/>
      <c r="O6" s="40"/>
    </row>
    <row r="7" spans="1:15" ht="28.5" customHeight="1" x14ac:dyDescent="0.2">
      <c r="A7" s="173"/>
      <c r="B7" s="187"/>
      <c r="C7" s="135" t="str">
        <f>'Методика (Раздел 4)'!B16</f>
        <v>Такая возможность не предоставлена или ей воспользовалось менее 10 человек</v>
      </c>
      <c r="D7" s="185"/>
      <c r="E7" s="182"/>
      <c r="F7" s="179"/>
      <c r="G7" s="182"/>
      <c r="H7" s="185"/>
      <c r="I7" s="1"/>
      <c r="J7" s="1"/>
      <c r="K7" s="1"/>
      <c r="L7" s="1"/>
      <c r="M7" s="1"/>
      <c r="N7" s="1"/>
      <c r="O7" s="1"/>
    </row>
    <row r="8" spans="1:15" ht="15.95" hidden="1" customHeight="1" x14ac:dyDescent="0.2">
      <c r="A8" s="131"/>
      <c r="B8" s="79"/>
      <c r="C8" s="23"/>
      <c r="D8" s="57"/>
      <c r="E8" s="23"/>
      <c r="F8" s="23"/>
      <c r="G8" s="23"/>
      <c r="H8" s="23"/>
      <c r="I8" s="1"/>
      <c r="J8" s="1"/>
      <c r="K8" s="1"/>
      <c r="L8" s="1"/>
      <c r="M8" s="1"/>
      <c r="N8" s="1"/>
      <c r="O8" s="1"/>
    </row>
    <row r="9" spans="1:15" s="66" customFormat="1" ht="15.95" customHeight="1" x14ac:dyDescent="0.2">
      <c r="A9" s="27"/>
      <c r="B9" s="42" t="s">
        <v>0</v>
      </c>
      <c r="C9" s="115"/>
      <c r="D9" s="64"/>
      <c r="E9" s="58"/>
      <c r="F9" s="58"/>
      <c r="G9" s="58"/>
      <c r="H9" s="117"/>
      <c r="I9" s="65"/>
      <c r="J9" s="65"/>
      <c r="K9" s="65"/>
      <c r="L9" s="65"/>
      <c r="M9" s="65"/>
      <c r="N9" s="65"/>
      <c r="O9" s="65"/>
    </row>
    <row r="10" spans="1:15" ht="15.95" customHeight="1" x14ac:dyDescent="0.2">
      <c r="A10" s="28">
        <v>1</v>
      </c>
      <c r="B10" s="73" t="s">
        <v>1</v>
      </c>
      <c r="C10" s="112" t="s">
        <v>196</v>
      </c>
      <c r="D10" s="60"/>
      <c r="E10" s="100">
        <f>IF(C10=C$5,'Методика (Раздел 4)'!C$14,IF(C10=C$6,'Методика (Раздел 4)'!C$15,0))</f>
        <v>0</v>
      </c>
      <c r="F10" s="61"/>
      <c r="G10" s="100">
        <f>E10*(1-F10)</f>
        <v>0</v>
      </c>
      <c r="H10" s="125" t="s">
        <v>356</v>
      </c>
      <c r="I10" s="1"/>
      <c r="J10" s="1"/>
      <c r="K10" s="1"/>
      <c r="L10" s="1"/>
      <c r="M10" s="1"/>
      <c r="N10" s="1"/>
      <c r="O10" s="1"/>
    </row>
    <row r="11" spans="1:15" ht="15.95" customHeight="1" x14ac:dyDescent="0.2">
      <c r="A11" s="28">
        <v>2</v>
      </c>
      <c r="B11" s="73" t="s">
        <v>2</v>
      </c>
      <c r="C11" s="112" t="s">
        <v>196</v>
      </c>
      <c r="D11" s="60"/>
      <c r="E11" s="100">
        <f>IF(C11=C$5,'Методика (Раздел 4)'!C$14,IF(C11=C$6,'Методика (Раздел 4)'!C$15,0))</f>
        <v>0</v>
      </c>
      <c r="F11" s="61"/>
      <c r="G11" s="100">
        <f t="shared" ref="G11:G27" si="0">E11*(1-F11)</f>
        <v>0</v>
      </c>
      <c r="H11" s="137" t="s">
        <v>107</v>
      </c>
      <c r="I11" s="1"/>
      <c r="J11" s="1"/>
      <c r="K11" s="1"/>
      <c r="L11" s="1"/>
      <c r="M11" s="1"/>
      <c r="N11" s="1"/>
      <c r="O11" s="1"/>
    </row>
    <row r="12" spans="1:15" ht="15.95" customHeight="1" x14ac:dyDescent="0.2">
      <c r="A12" s="28">
        <v>3</v>
      </c>
      <c r="B12" s="73" t="s">
        <v>3</v>
      </c>
      <c r="C12" s="112" t="s">
        <v>196</v>
      </c>
      <c r="D12" s="60"/>
      <c r="E12" s="100">
        <f>IF(C12=C$5,'Методика (Раздел 4)'!C$14,IF(C12=C$6,'Методика (Раздел 4)'!C$15,0))</f>
        <v>0</v>
      </c>
      <c r="F12" s="61"/>
      <c r="G12" s="100">
        <f t="shared" si="0"/>
        <v>0</v>
      </c>
      <c r="H12" s="137" t="s">
        <v>234</v>
      </c>
      <c r="I12" s="1"/>
      <c r="J12" s="1"/>
      <c r="K12" s="1"/>
      <c r="L12" s="1"/>
      <c r="M12" s="1"/>
      <c r="N12" s="1"/>
      <c r="O12" s="1"/>
    </row>
    <row r="13" spans="1:15" ht="15.95" customHeight="1" x14ac:dyDescent="0.2">
      <c r="A13" s="28">
        <v>4</v>
      </c>
      <c r="B13" s="73" t="s">
        <v>4</v>
      </c>
      <c r="C13" s="112" t="s">
        <v>196</v>
      </c>
      <c r="D13" s="60"/>
      <c r="E13" s="100">
        <f>IF(C13=C$5,'Методика (Раздел 4)'!C$14,IF(C13=C$6,'Методика (Раздел 4)'!C$15,0))</f>
        <v>0</v>
      </c>
      <c r="F13" s="61"/>
      <c r="G13" s="100">
        <f t="shared" si="0"/>
        <v>0</v>
      </c>
      <c r="H13" s="113" t="s">
        <v>110</v>
      </c>
      <c r="I13" s="1"/>
      <c r="J13" s="1"/>
      <c r="K13" s="1"/>
      <c r="L13" s="1"/>
      <c r="M13" s="1"/>
      <c r="N13" s="1"/>
      <c r="O13" s="1"/>
    </row>
    <row r="14" spans="1:15" ht="15.95" customHeight="1" x14ac:dyDescent="0.2">
      <c r="A14" s="28">
        <v>5</v>
      </c>
      <c r="B14" s="73" t="s">
        <v>5</v>
      </c>
      <c r="C14" s="112" t="s">
        <v>196</v>
      </c>
      <c r="D14" s="60"/>
      <c r="E14" s="100">
        <f>IF(C14=C$5,'Методика (Раздел 4)'!C$14,IF(C14=C$6,'Методика (Раздел 4)'!C$15,0))</f>
        <v>0</v>
      </c>
      <c r="F14" s="61"/>
      <c r="G14" s="100">
        <f t="shared" si="0"/>
        <v>0</v>
      </c>
      <c r="H14" s="137" t="s">
        <v>311</v>
      </c>
      <c r="I14" s="1"/>
      <c r="J14" s="1"/>
      <c r="K14" s="1"/>
      <c r="L14" s="1"/>
      <c r="M14" s="1"/>
      <c r="N14" s="1"/>
      <c r="O14" s="1"/>
    </row>
    <row r="15" spans="1:15" ht="15.95" customHeight="1" x14ac:dyDescent="0.2">
      <c r="A15" s="28">
        <v>6</v>
      </c>
      <c r="B15" s="73" t="s">
        <v>6</v>
      </c>
      <c r="C15" s="112" t="s">
        <v>196</v>
      </c>
      <c r="D15" s="60"/>
      <c r="E15" s="100">
        <f>IF(C15=C$5,'Методика (Раздел 4)'!C$14,IF(C15=C$6,'Методика (Раздел 4)'!C$15,0))</f>
        <v>0</v>
      </c>
      <c r="F15" s="61"/>
      <c r="G15" s="100">
        <f t="shared" si="0"/>
        <v>0</v>
      </c>
      <c r="H15" s="137" t="s">
        <v>312</v>
      </c>
      <c r="I15" s="1"/>
      <c r="J15" s="1"/>
      <c r="K15" s="1"/>
      <c r="L15" s="1"/>
      <c r="M15" s="1"/>
      <c r="N15" s="1"/>
      <c r="O15" s="1"/>
    </row>
    <row r="16" spans="1:15" ht="15.95" customHeight="1" x14ac:dyDescent="0.2">
      <c r="A16" s="28">
        <v>7</v>
      </c>
      <c r="B16" s="73" t="s">
        <v>7</v>
      </c>
      <c r="C16" s="112" t="s">
        <v>196</v>
      </c>
      <c r="D16" s="60"/>
      <c r="E16" s="100">
        <f>IF(C16=C$5,'Методика (Раздел 4)'!C$14,IF(C16=C$6,'Методика (Раздел 4)'!C$15,0))</f>
        <v>0</v>
      </c>
      <c r="F16" s="61"/>
      <c r="G16" s="100">
        <f t="shared" si="0"/>
        <v>0</v>
      </c>
      <c r="H16" s="137" t="s">
        <v>315</v>
      </c>
      <c r="I16" s="1"/>
      <c r="J16" s="1"/>
      <c r="K16" s="1"/>
      <c r="L16" s="1"/>
      <c r="M16" s="1"/>
      <c r="N16" s="1"/>
      <c r="O16" s="1"/>
    </row>
    <row r="17" spans="1:15" ht="15.95" customHeight="1" x14ac:dyDescent="0.2">
      <c r="A17" s="28">
        <v>8</v>
      </c>
      <c r="B17" s="73" t="s">
        <v>8</v>
      </c>
      <c r="C17" s="112" t="s">
        <v>196</v>
      </c>
      <c r="D17" s="60"/>
      <c r="E17" s="100">
        <v>1</v>
      </c>
      <c r="F17" s="61"/>
      <c r="G17" s="100">
        <f t="shared" si="0"/>
        <v>1</v>
      </c>
      <c r="H17" s="137" t="s">
        <v>113</v>
      </c>
      <c r="I17" s="1"/>
      <c r="J17" s="1"/>
      <c r="K17" s="1"/>
      <c r="L17" s="1"/>
      <c r="M17" s="1"/>
      <c r="N17" s="1"/>
      <c r="O17" s="1"/>
    </row>
    <row r="18" spans="1:15" ht="15.95" customHeight="1" x14ac:dyDescent="0.2">
      <c r="A18" s="28">
        <v>9</v>
      </c>
      <c r="B18" s="73" t="s">
        <v>9</v>
      </c>
      <c r="C18" s="112" t="s">
        <v>196</v>
      </c>
      <c r="D18" s="60"/>
      <c r="E18" s="100">
        <f>IF(C18=C$5,'Методика (Раздел 4)'!C$14,IF(C18=C$6,'Методика (Раздел 4)'!C$15,0))</f>
        <v>0</v>
      </c>
      <c r="F18" s="61"/>
      <c r="G18" s="100">
        <f t="shared" si="0"/>
        <v>0</v>
      </c>
      <c r="H18" s="113" t="s">
        <v>114</v>
      </c>
      <c r="I18" s="1"/>
      <c r="J18" s="1"/>
      <c r="K18" s="1"/>
      <c r="L18" s="1"/>
      <c r="M18" s="1"/>
      <c r="N18" s="1"/>
      <c r="O18" s="1"/>
    </row>
    <row r="19" spans="1:15" ht="15.95" customHeight="1" x14ac:dyDescent="0.2">
      <c r="A19" s="28">
        <v>10</v>
      </c>
      <c r="B19" s="73" t="s">
        <v>10</v>
      </c>
      <c r="C19" s="112" t="s">
        <v>196</v>
      </c>
      <c r="D19" s="60"/>
      <c r="E19" s="100">
        <f>IF(C19=C$5,'Методика (Раздел 4)'!C$14,IF(C19=C$6,'Методика (Раздел 4)'!C$15,0))</f>
        <v>0</v>
      </c>
      <c r="F19" s="61"/>
      <c r="G19" s="100">
        <f t="shared" si="0"/>
        <v>0</v>
      </c>
      <c r="H19" s="137" t="s">
        <v>239</v>
      </c>
      <c r="I19" s="1"/>
      <c r="J19" s="1"/>
      <c r="K19" s="1"/>
      <c r="L19" s="1"/>
      <c r="M19" s="1"/>
      <c r="N19" s="1"/>
      <c r="O19" s="1"/>
    </row>
    <row r="20" spans="1:15" ht="15.95" customHeight="1" x14ac:dyDescent="0.2">
      <c r="A20" s="28">
        <v>11</v>
      </c>
      <c r="B20" s="73" t="s">
        <v>11</v>
      </c>
      <c r="C20" s="112" t="s">
        <v>196</v>
      </c>
      <c r="D20" s="60"/>
      <c r="E20" s="100">
        <v>1</v>
      </c>
      <c r="F20" s="61"/>
      <c r="G20" s="100">
        <f t="shared" si="0"/>
        <v>1</v>
      </c>
      <c r="H20" s="113" t="s">
        <v>240</v>
      </c>
      <c r="I20" s="1"/>
      <c r="J20" s="1"/>
      <c r="K20" s="1"/>
      <c r="L20" s="1"/>
      <c r="M20" s="1"/>
      <c r="N20" s="1"/>
      <c r="O20" s="1"/>
    </row>
    <row r="21" spans="1:15" ht="15.95" customHeight="1" x14ac:dyDescent="0.2">
      <c r="A21" s="28">
        <v>12</v>
      </c>
      <c r="B21" s="73" t="s">
        <v>12</v>
      </c>
      <c r="C21" s="112" t="s">
        <v>196</v>
      </c>
      <c r="D21" s="60"/>
      <c r="E21" s="100">
        <f>IF(C21=C$5,'Методика (Раздел 4)'!C$14,IF(C21=C$6,'Методика (Раздел 4)'!C$15,0))</f>
        <v>0</v>
      </c>
      <c r="F21" s="61"/>
      <c r="G21" s="100">
        <f t="shared" si="0"/>
        <v>0</v>
      </c>
      <c r="H21" s="113" t="s">
        <v>115</v>
      </c>
      <c r="I21" s="1"/>
      <c r="J21" s="1"/>
      <c r="K21" s="1"/>
      <c r="L21" s="1"/>
      <c r="M21" s="1"/>
      <c r="N21" s="1"/>
      <c r="O21" s="1"/>
    </row>
    <row r="22" spans="1:15" ht="15.95" customHeight="1" x14ac:dyDescent="0.2">
      <c r="A22" s="28">
        <v>13</v>
      </c>
      <c r="B22" s="73" t="s">
        <v>13</v>
      </c>
      <c r="C22" s="112" t="s">
        <v>196</v>
      </c>
      <c r="D22" s="60"/>
      <c r="E22" s="100">
        <v>0</v>
      </c>
      <c r="F22" s="61"/>
      <c r="G22" s="100">
        <f t="shared" si="0"/>
        <v>0</v>
      </c>
      <c r="H22" s="113" t="s">
        <v>116</v>
      </c>
      <c r="I22" s="1"/>
      <c r="J22" s="1"/>
      <c r="K22" s="1"/>
      <c r="L22" s="1"/>
      <c r="M22" s="1"/>
      <c r="N22" s="1"/>
      <c r="O22" s="1"/>
    </row>
    <row r="23" spans="1:15" ht="15.95" customHeight="1" x14ac:dyDescent="0.2">
      <c r="A23" s="28">
        <v>14</v>
      </c>
      <c r="B23" s="73" t="s">
        <v>14</v>
      </c>
      <c r="C23" s="112" t="s">
        <v>196</v>
      </c>
      <c r="D23" s="60"/>
      <c r="E23" s="100">
        <f>IF(C23=C$5,'Методика (Раздел 4)'!C$14,IF(C23=C$6,'Методика (Раздел 4)'!C$15,0))</f>
        <v>0</v>
      </c>
      <c r="F23" s="61"/>
      <c r="G23" s="100">
        <f t="shared" si="0"/>
        <v>0</v>
      </c>
      <c r="H23" s="137" t="s">
        <v>319</v>
      </c>
      <c r="I23" s="1"/>
      <c r="J23" s="1"/>
      <c r="K23" s="1"/>
      <c r="L23" s="1"/>
      <c r="M23" s="1"/>
      <c r="N23" s="1"/>
      <c r="O23" s="1"/>
    </row>
    <row r="24" spans="1:15" s="41" customFormat="1" ht="15.95" customHeight="1" x14ac:dyDescent="0.2">
      <c r="A24" s="31">
        <v>15</v>
      </c>
      <c r="B24" s="51" t="s">
        <v>15</v>
      </c>
      <c r="C24" s="112" t="s">
        <v>196</v>
      </c>
      <c r="D24" s="60"/>
      <c r="E24" s="100">
        <f>IF(C24=C$5,'Методика (Раздел 4)'!C$14,IF(C24=C$6,'Методика (Раздел 4)'!C$15,0))</f>
        <v>0</v>
      </c>
      <c r="F24" s="61"/>
      <c r="G24" s="100">
        <f t="shared" si="0"/>
        <v>0</v>
      </c>
      <c r="H24" s="118" t="s">
        <v>320</v>
      </c>
      <c r="I24" s="40"/>
      <c r="J24" s="40"/>
      <c r="K24" s="40"/>
      <c r="L24" s="40"/>
      <c r="M24" s="40"/>
      <c r="N24" s="40"/>
      <c r="O24" s="40"/>
    </row>
    <row r="25" spans="1:15" ht="15.95" customHeight="1" x14ac:dyDescent="0.25">
      <c r="A25" s="28">
        <v>16</v>
      </c>
      <c r="B25" s="73" t="s">
        <v>16</v>
      </c>
      <c r="C25" s="112" t="s">
        <v>196</v>
      </c>
      <c r="D25" s="60"/>
      <c r="E25" s="100">
        <f>IF(C25=C$5,'Методика (Раздел 4)'!C$14,IF(C25=C$6,'Методика (Раздел 4)'!C$15,0))</f>
        <v>0</v>
      </c>
      <c r="F25" s="61"/>
      <c r="G25" s="100">
        <f t="shared" si="0"/>
        <v>0</v>
      </c>
      <c r="H25" s="122" t="s">
        <v>441</v>
      </c>
      <c r="I25" s="1"/>
      <c r="J25" s="1"/>
      <c r="K25" s="1"/>
      <c r="L25" s="1"/>
      <c r="M25" s="1"/>
      <c r="N25" s="1"/>
      <c r="O25" s="1"/>
    </row>
    <row r="26" spans="1:15" ht="15.95" customHeight="1" x14ac:dyDescent="0.2">
      <c r="A26" s="28">
        <v>17</v>
      </c>
      <c r="B26" s="73" t="s">
        <v>17</v>
      </c>
      <c r="C26" s="112" t="s">
        <v>196</v>
      </c>
      <c r="D26" s="60"/>
      <c r="E26" s="100">
        <f>IF(C26=C$5,'Методика (Раздел 4)'!C$14,IF(C26=C$6,'Методика (Раздел 4)'!C$15,0))</f>
        <v>0</v>
      </c>
      <c r="F26" s="61"/>
      <c r="G26" s="100">
        <f t="shared" si="0"/>
        <v>0</v>
      </c>
      <c r="H26" s="113" t="s">
        <v>121</v>
      </c>
      <c r="I26" s="1"/>
      <c r="J26" s="1"/>
      <c r="K26" s="1"/>
      <c r="L26" s="1"/>
      <c r="M26" s="1"/>
      <c r="N26" s="1"/>
      <c r="O26" s="1"/>
    </row>
    <row r="27" spans="1:15" ht="15.95" customHeight="1" x14ac:dyDescent="0.2">
      <c r="A27" s="28">
        <v>18</v>
      </c>
      <c r="B27" s="73" t="s">
        <v>18</v>
      </c>
      <c r="C27" s="112" t="s">
        <v>195</v>
      </c>
      <c r="D27" s="60"/>
      <c r="E27" s="100">
        <f>IF(C27=C$5,'Методика (Раздел 4)'!C$14,IF(C27=C$6,'Методика (Раздел 4)'!C$15,0))</f>
        <v>1</v>
      </c>
      <c r="F27" s="61"/>
      <c r="G27" s="100">
        <f t="shared" si="0"/>
        <v>1</v>
      </c>
      <c r="H27" s="121" t="s">
        <v>355</v>
      </c>
      <c r="I27" s="1"/>
      <c r="J27" s="1"/>
      <c r="K27" s="1"/>
      <c r="L27" s="1"/>
      <c r="M27" s="1"/>
      <c r="N27" s="1"/>
      <c r="O27" s="1"/>
    </row>
    <row r="28" spans="1:15" s="66" customFormat="1" ht="15.95" customHeight="1" x14ac:dyDescent="0.2">
      <c r="A28" s="27"/>
      <c r="B28" s="42" t="s">
        <v>19</v>
      </c>
      <c r="C28" s="115"/>
      <c r="D28" s="64"/>
      <c r="E28" s="58"/>
      <c r="F28" s="58"/>
      <c r="G28" s="58"/>
      <c r="H28" s="117"/>
      <c r="I28" s="65"/>
      <c r="J28" s="65"/>
      <c r="K28" s="65"/>
      <c r="L28" s="65"/>
      <c r="M28" s="65"/>
      <c r="N28" s="65"/>
      <c r="O28" s="65"/>
    </row>
    <row r="29" spans="1:15" ht="15.95" customHeight="1" x14ac:dyDescent="0.2">
      <c r="A29" s="28">
        <v>19</v>
      </c>
      <c r="B29" s="73" t="s">
        <v>20</v>
      </c>
      <c r="C29" s="112" t="s">
        <v>196</v>
      </c>
      <c r="D29" s="60"/>
      <c r="E29" s="100">
        <f>IF(C29=C$5,'Методика (Раздел 4)'!C$14,IF(C29=C$6,'Методика (Раздел 4)'!C$15,0))</f>
        <v>0</v>
      </c>
      <c r="F29" s="61"/>
      <c r="G29" s="100">
        <f t="shared" ref="G29:G39" si="1">E29*(1-F29)</f>
        <v>0</v>
      </c>
      <c r="H29" s="113" t="s">
        <v>123</v>
      </c>
      <c r="I29" s="1"/>
      <c r="J29" s="1"/>
      <c r="K29" s="1"/>
      <c r="L29" s="1"/>
      <c r="M29" s="1"/>
      <c r="N29" s="1"/>
      <c r="O29" s="1"/>
    </row>
    <row r="30" spans="1:15" ht="15.95" customHeight="1" x14ac:dyDescent="0.2">
      <c r="A30" s="28">
        <v>20</v>
      </c>
      <c r="B30" s="73" t="s">
        <v>21</v>
      </c>
      <c r="C30" s="112" t="s">
        <v>196</v>
      </c>
      <c r="D30" s="60"/>
      <c r="E30" s="100">
        <f>IF(C30=C$5,'Методика (Раздел 4)'!C$14,IF(C30=C$6,'Методика (Раздел 4)'!C$15,0))</f>
        <v>0</v>
      </c>
      <c r="F30" s="61"/>
      <c r="G30" s="100">
        <f t="shared" si="1"/>
        <v>0</v>
      </c>
      <c r="H30" s="113" t="s">
        <v>323</v>
      </c>
      <c r="I30" s="1"/>
      <c r="J30" s="1"/>
      <c r="K30" s="1"/>
      <c r="L30" s="1"/>
      <c r="M30" s="1"/>
      <c r="N30" s="1"/>
      <c r="O30" s="1"/>
    </row>
    <row r="31" spans="1:15" ht="15.95" customHeight="1" x14ac:dyDescent="0.2">
      <c r="A31" s="28">
        <v>21</v>
      </c>
      <c r="B31" s="73" t="s">
        <v>22</v>
      </c>
      <c r="C31" s="112" t="s">
        <v>196</v>
      </c>
      <c r="D31" s="60"/>
      <c r="E31" s="100">
        <f>IF(C31=C$5,'Методика (Раздел 4)'!C$14,IF(C31=C$6,'Методика (Раздел 4)'!C$15,0))</f>
        <v>0</v>
      </c>
      <c r="F31" s="61"/>
      <c r="G31" s="100">
        <f t="shared" si="1"/>
        <v>0</v>
      </c>
      <c r="H31" s="113" t="s">
        <v>431</v>
      </c>
      <c r="I31" s="1"/>
      <c r="J31" s="1"/>
      <c r="K31" s="1"/>
      <c r="L31" s="1"/>
      <c r="M31" s="1"/>
      <c r="N31" s="1"/>
      <c r="O31" s="1"/>
    </row>
    <row r="32" spans="1:15" ht="15.95" customHeight="1" x14ac:dyDescent="0.2">
      <c r="A32" s="28">
        <v>22</v>
      </c>
      <c r="B32" s="73" t="s">
        <v>23</v>
      </c>
      <c r="C32" s="112" t="s">
        <v>196</v>
      </c>
      <c r="D32" s="60"/>
      <c r="E32" s="100">
        <f>IF(C32=C$5,'Методика (Раздел 4)'!C$14,IF(C32=C$6,'Методика (Раздел 4)'!C$15,0))</f>
        <v>0</v>
      </c>
      <c r="F32" s="61"/>
      <c r="G32" s="100">
        <f t="shared" si="1"/>
        <v>0</v>
      </c>
      <c r="H32" s="113" t="s">
        <v>247</v>
      </c>
      <c r="I32" s="1"/>
      <c r="J32" s="1"/>
      <c r="K32" s="1"/>
      <c r="L32" s="1"/>
      <c r="M32" s="1"/>
      <c r="N32" s="1"/>
      <c r="O32" s="1"/>
    </row>
    <row r="33" spans="1:15" ht="15.95" customHeight="1" x14ac:dyDescent="0.2">
      <c r="A33" s="28">
        <v>23</v>
      </c>
      <c r="B33" s="73" t="s">
        <v>24</v>
      </c>
      <c r="C33" s="112" t="s">
        <v>196</v>
      </c>
      <c r="D33" s="60"/>
      <c r="E33" s="100">
        <f>IF(C33=C$5,'Методика (Раздел 4)'!C$14,IF(C33=C$6,'Методика (Раздел 4)'!C$15,0))</f>
        <v>0</v>
      </c>
      <c r="F33" s="61"/>
      <c r="G33" s="100">
        <f t="shared" si="1"/>
        <v>0</v>
      </c>
      <c r="H33" s="113" t="s">
        <v>248</v>
      </c>
      <c r="I33" s="1"/>
      <c r="J33" s="1"/>
      <c r="K33" s="1"/>
      <c r="L33" s="1"/>
      <c r="M33" s="1"/>
      <c r="N33" s="1"/>
      <c r="O33" s="1"/>
    </row>
    <row r="34" spans="1:15" ht="15.95" customHeight="1" x14ac:dyDescent="0.2">
      <c r="A34" s="28">
        <v>24</v>
      </c>
      <c r="B34" s="73" t="s">
        <v>25</v>
      </c>
      <c r="C34" s="112" t="s">
        <v>196</v>
      </c>
      <c r="D34" s="60"/>
      <c r="E34" s="100">
        <f>IF(C34=C$5,'Методика (Раздел 4)'!C$14,IF(C34=C$6,'Методика (Раздел 4)'!C$15,0))</f>
        <v>0</v>
      </c>
      <c r="F34" s="61"/>
      <c r="G34" s="100">
        <f t="shared" si="1"/>
        <v>0</v>
      </c>
      <c r="H34" s="113" t="s">
        <v>324</v>
      </c>
      <c r="I34" s="1"/>
      <c r="J34" s="1"/>
      <c r="K34" s="1"/>
      <c r="L34" s="1"/>
      <c r="M34" s="1"/>
      <c r="N34" s="1"/>
      <c r="O34" s="1"/>
    </row>
    <row r="35" spans="1:15" ht="15.95" customHeight="1" x14ac:dyDescent="0.2">
      <c r="A35" s="28">
        <v>25</v>
      </c>
      <c r="B35" s="73" t="s">
        <v>26</v>
      </c>
      <c r="C35" s="112" t="s">
        <v>196</v>
      </c>
      <c r="D35" s="60"/>
      <c r="E35" s="100">
        <f>IF(C35=C$5,'Методика (Раздел 4)'!C$14,IF(C35=C$6,'Методика (Раздел 4)'!C$15,0))</f>
        <v>0</v>
      </c>
      <c r="F35" s="61"/>
      <c r="G35" s="100">
        <f t="shared" si="1"/>
        <v>0</v>
      </c>
      <c r="H35" s="113" t="s">
        <v>326</v>
      </c>
      <c r="I35" s="1"/>
      <c r="J35" s="1"/>
      <c r="K35" s="1"/>
      <c r="L35" s="1"/>
      <c r="M35" s="1"/>
      <c r="N35" s="1"/>
      <c r="O35" s="1"/>
    </row>
    <row r="36" spans="1:15" s="41" customFormat="1" ht="15.95" customHeight="1" x14ac:dyDescent="0.2">
      <c r="A36" s="31">
        <v>26</v>
      </c>
      <c r="B36" s="51" t="s">
        <v>27</v>
      </c>
      <c r="C36" s="112" t="s">
        <v>196</v>
      </c>
      <c r="D36" s="60"/>
      <c r="E36" s="100">
        <f>IF(C36=C$5,'Методика (Раздел 4)'!C$14,IF(C36=C$6,'Методика (Раздел 4)'!C$15,0))</f>
        <v>0</v>
      </c>
      <c r="F36" s="61"/>
      <c r="G36" s="100">
        <f t="shared" si="1"/>
        <v>0</v>
      </c>
      <c r="H36" s="118" t="s">
        <v>251</v>
      </c>
      <c r="I36" s="40"/>
      <c r="J36" s="40"/>
      <c r="K36" s="40"/>
      <c r="L36" s="40"/>
      <c r="M36" s="40"/>
      <c r="N36" s="40"/>
      <c r="O36" s="40"/>
    </row>
    <row r="37" spans="1:15" ht="15.95" customHeight="1" x14ac:dyDescent="0.2">
      <c r="A37" s="28">
        <v>27</v>
      </c>
      <c r="B37" s="73" t="s">
        <v>28</v>
      </c>
      <c r="C37" s="112" t="s">
        <v>196</v>
      </c>
      <c r="D37" s="60"/>
      <c r="E37" s="100">
        <f>IF(C37=C$5,'Методика (Раздел 4)'!C$14,IF(C37=C$6,'Методика (Раздел 4)'!C$15,0))</f>
        <v>0</v>
      </c>
      <c r="F37" s="61"/>
      <c r="G37" s="100">
        <f t="shared" si="1"/>
        <v>0</v>
      </c>
      <c r="H37" s="113" t="s">
        <v>325</v>
      </c>
      <c r="I37" s="1"/>
      <c r="J37" s="1"/>
      <c r="K37" s="1"/>
      <c r="L37" s="1"/>
      <c r="M37" s="1"/>
      <c r="N37" s="1"/>
      <c r="O37" s="1"/>
    </row>
    <row r="38" spans="1:15" ht="15.95" customHeight="1" x14ac:dyDescent="0.2">
      <c r="A38" s="28">
        <v>28</v>
      </c>
      <c r="B38" s="73" t="s">
        <v>29</v>
      </c>
      <c r="C38" s="112" t="s">
        <v>196</v>
      </c>
      <c r="D38" s="60"/>
      <c r="E38" s="100">
        <f>IF(C38=C$5,'Методика (Раздел 4)'!C$14,IF(C38=C$6,'Методика (Раздел 4)'!C$15,0))</f>
        <v>0</v>
      </c>
      <c r="F38" s="61"/>
      <c r="G38" s="100">
        <f t="shared" si="1"/>
        <v>0</v>
      </c>
      <c r="H38" s="113" t="s">
        <v>253</v>
      </c>
      <c r="I38" s="1"/>
      <c r="J38" s="1"/>
      <c r="K38" s="1"/>
      <c r="L38" s="1"/>
      <c r="M38" s="1"/>
      <c r="N38" s="1"/>
      <c r="O38" s="1"/>
    </row>
    <row r="39" spans="1:15" ht="15.95" customHeight="1" x14ac:dyDescent="0.2">
      <c r="A39" s="28">
        <v>29</v>
      </c>
      <c r="B39" s="73" t="s">
        <v>30</v>
      </c>
      <c r="C39" s="112" t="s">
        <v>196</v>
      </c>
      <c r="D39" s="60"/>
      <c r="E39" s="100">
        <v>0</v>
      </c>
      <c r="F39" s="61"/>
      <c r="G39" s="100">
        <f t="shared" si="1"/>
        <v>0</v>
      </c>
      <c r="H39" s="113" t="s">
        <v>135</v>
      </c>
      <c r="I39" s="1"/>
      <c r="J39" s="1"/>
      <c r="K39" s="1"/>
      <c r="L39" s="1"/>
      <c r="M39" s="1"/>
      <c r="N39" s="1"/>
      <c r="O39" s="1"/>
    </row>
    <row r="40" spans="1:15" s="66" customFormat="1" ht="15.95" customHeight="1" x14ac:dyDescent="0.2">
      <c r="A40" s="27"/>
      <c r="B40" s="42" t="s">
        <v>31</v>
      </c>
      <c r="C40" s="115"/>
      <c r="D40" s="64"/>
      <c r="E40" s="58"/>
      <c r="F40" s="58"/>
      <c r="G40" s="58"/>
      <c r="H40" s="117"/>
      <c r="I40" s="65"/>
      <c r="J40" s="65"/>
      <c r="K40" s="65"/>
      <c r="L40" s="65"/>
      <c r="M40" s="65"/>
      <c r="N40" s="65"/>
      <c r="O40" s="65"/>
    </row>
    <row r="41" spans="1:15" ht="15.95" customHeight="1" x14ac:dyDescent="0.2">
      <c r="A41" s="34">
        <v>30</v>
      </c>
      <c r="B41" s="73" t="s">
        <v>32</v>
      </c>
      <c r="C41" s="112" t="s">
        <v>196</v>
      </c>
      <c r="D41" s="60"/>
      <c r="E41" s="100">
        <f>IF(C41=C$5,'Методика (Раздел 4)'!C$14,IF(C41=C$6,'Методика (Раздел 4)'!C$15,0))</f>
        <v>0</v>
      </c>
      <c r="F41" s="61"/>
      <c r="G41" s="100">
        <f t="shared" ref="G41:G46" si="2">E41*(1-F41)</f>
        <v>0</v>
      </c>
      <c r="H41" s="113" t="s">
        <v>136</v>
      </c>
      <c r="I41" s="1"/>
      <c r="J41" s="1"/>
      <c r="K41" s="1"/>
      <c r="L41" s="1"/>
      <c r="M41" s="1"/>
      <c r="N41" s="1"/>
      <c r="O41" s="1"/>
    </row>
    <row r="42" spans="1:15" ht="15.95" customHeight="1" x14ac:dyDescent="0.2">
      <c r="A42" s="34">
        <v>31</v>
      </c>
      <c r="B42" s="73" t="s">
        <v>33</v>
      </c>
      <c r="C42" s="112" t="s">
        <v>196</v>
      </c>
      <c r="D42" s="60"/>
      <c r="E42" s="100">
        <f>IF(C42=C$5,'Методика (Раздел 4)'!C$14,IF(C42=C$6,'Методика (Раздел 4)'!C$15,0))</f>
        <v>0</v>
      </c>
      <c r="F42" s="61"/>
      <c r="G42" s="100">
        <f t="shared" si="2"/>
        <v>0</v>
      </c>
      <c r="H42" s="113" t="s">
        <v>137</v>
      </c>
      <c r="I42" s="1"/>
      <c r="J42" s="1"/>
      <c r="K42" s="1"/>
      <c r="L42" s="1"/>
      <c r="M42" s="1"/>
      <c r="N42" s="1"/>
      <c r="O42" s="1"/>
    </row>
    <row r="43" spans="1:15" s="41" customFormat="1" ht="15.95" customHeight="1" x14ac:dyDescent="0.2">
      <c r="A43" s="34">
        <v>32</v>
      </c>
      <c r="B43" s="51" t="s">
        <v>34</v>
      </c>
      <c r="C43" s="112" t="s">
        <v>194</v>
      </c>
      <c r="D43" s="60"/>
      <c r="E43" s="100">
        <f>IF(C43=C$5,'Методика (Раздел 4)'!C$14,IF(C43=C$6,'Методика (Раздел 4)'!C$15,0))</f>
        <v>2</v>
      </c>
      <c r="F43" s="61"/>
      <c r="G43" s="100">
        <f t="shared" si="2"/>
        <v>2</v>
      </c>
      <c r="H43" s="138" t="s">
        <v>257</v>
      </c>
      <c r="I43" s="40"/>
      <c r="J43" s="40"/>
      <c r="K43" s="40"/>
      <c r="L43" s="40"/>
      <c r="M43" s="40"/>
      <c r="N43" s="40"/>
      <c r="O43" s="40"/>
    </row>
    <row r="44" spans="1:15" ht="15.95" customHeight="1" x14ac:dyDescent="0.2">
      <c r="A44" s="34">
        <v>33</v>
      </c>
      <c r="B44" s="73" t="s">
        <v>35</v>
      </c>
      <c r="C44" s="112" t="s">
        <v>196</v>
      </c>
      <c r="D44" s="60"/>
      <c r="E44" s="100">
        <f>IF(C44=C$5,'Методика (Раздел 4)'!C$14,IF(C44=C$6,'Методика (Раздел 4)'!C$15,0))</f>
        <v>0</v>
      </c>
      <c r="F44" s="61"/>
      <c r="G44" s="100">
        <f t="shared" si="2"/>
        <v>0</v>
      </c>
      <c r="H44" s="113" t="s">
        <v>260</v>
      </c>
      <c r="I44" s="1"/>
      <c r="J44" s="1"/>
      <c r="K44" s="1"/>
      <c r="L44" s="1"/>
      <c r="M44" s="1"/>
      <c r="N44" s="1"/>
      <c r="O44" s="1"/>
    </row>
    <row r="45" spans="1:15" ht="15.95" customHeight="1" x14ac:dyDescent="0.2">
      <c r="A45" s="34">
        <v>34</v>
      </c>
      <c r="B45" s="73" t="s">
        <v>36</v>
      </c>
      <c r="C45" s="112" t="s">
        <v>196</v>
      </c>
      <c r="D45" s="60"/>
      <c r="E45" s="100">
        <f>IF(C45=C$5,'Методика (Раздел 4)'!C$14,IF(C45=C$6,'Методика (Раздел 4)'!C$15,0))</f>
        <v>0</v>
      </c>
      <c r="F45" s="61"/>
      <c r="G45" s="100">
        <f t="shared" si="2"/>
        <v>0</v>
      </c>
      <c r="H45" s="113" t="s">
        <v>165</v>
      </c>
      <c r="I45" s="1"/>
      <c r="J45" s="1"/>
      <c r="K45" s="1"/>
      <c r="L45" s="1"/>
      <c r="M45" s="1"/>
      <c r="N45" s="1"/>
      <c r="O45" s="1"/>
    </row>
    <row r="46" spans="1:15" ht="15.95" customHeight="1" x14ac:dyDescent="0.2">
      <c r="A46" s="34">
        <v>35</v>
      </c>
      <c r="B46" s="73" t="s">
        <v>37</v>
      </c>
      <c r="C46" s="112" t="s">
        <v>196</v>
      </c>
      <c r="D46" s="60"/>
      <c r="E46" s="100">
        <f>IF(C46=C$5,'Методика (Раздел 4)'!C$14,IF(C46=C$6,'Методика (Раздел 4)'!C$15,0))</f>
        <v>0</v>
      </c>
      <c r="F46" s="61"/>
      <c r="G46" s="100">
        <f t="shared" si="2"/>
        <v>0</v>
      </c>
      <c r="H46" s="137" t="s">
        <v>142</v>
      </c>
      <c r="I46" s="1"/>
      <c r="J46" s="1"/>
      <c r="K46" s="1"/>
      <c r="L46" s="1"/>
      <c r="M46" s="1"/>
      <c r="N46" s="1"/>
      <c r="O46" s="1"/>
    </row>
    <row r="47" spans="1:15" s="66" customFormat="1" ht="15.95" customHeight="1" x14ac:dyDescent="0.2">
      <c r="A47" s="27"/>
      <c r="B47" s="42" t="s">
        <v>38</v>
      </c>
      <c r="C47" s="115"/>
      <c r="D47" s="64"/>
      <c r="E47" s="58"/>
      <c r="F47" s="58"/>
      <c r="G47" s="58"/>
      <c r="H47" s="117"/>
      <c r="I47" s="65"/>
      <c r="J47" s="65"/>
      <c r="K47" s="65"/>
      <c r="L47" s="65"/>
      <c r="M47" s="65"/>
      <c r="N47" s="65"/>
      <c r="O47" s="65"/>
    </row>
    <row r="48" spans="1:15" ht="15.95" customHeight="1" x14ac:dyDescent="0.2">
      <c r="A48" s="28">
        <v>36</v>
      </c>
      <c r="B48" s="73" t="s">
        <v>39</v>
      </c>
      <c r="C48" s="112" t="s">
        <v>196</v>
      </c>
      <c r="D48" s="60"/>
      <c r="E48" s="100">
        <f>IF(C48=C$5,'Методика (Раздел 4)'!C$14,IF(C48=C$6,'Методика (Раздел 4)'!C$15,0))</f>
        <v>0</v>
      </c>
      <c r="F48" s="61"/>
      <c r="G48" s="100">
        <f t="shared" ref="G48:G54" si="3">E48*(1-F48)</f>
        <v>0</v>
      </c>
      <c r="H48" s="113" t="s">
        <v>267</v>
      </c>
      <c r="I48" s="1"/>
      <c r="J48" s="1"/>
      <c r="K48" s="1"/>
      <c r="L48" s="1"/>
      <c r="M48" s="1"/>
      <c r="N48" s="1"/>
      <c r="O48" s="1"/>
    </row>
    <row r="49" spans="1:15" ht="15.95" customHeight="1" x14ac:dyDescent="0.2">
      <c r="A49" s="28">
        <v>37</v>
      </c>
      <c r="B49" s="73" t="s">
        <v>40</v>
      </c>
      <c r="C49" s="112" t="s">
        <v>196</v>
      </c>
      <c r="D49" s="60"/>
      <c r="E49" s="100">
        <f>IF(C49=C$5,'Методика (Раздел 4)'!C$14,IF(C49=C$6,'Методика (Раздел 4)'!C$15,0))</f>
        <v>0</v>
      </c>
      <c r="F49" s="61"/>
      <c r="G49" s="100">
        <f t="shared" si="3"/>
        <v>0</v>
      </c>
      <c r="H49" s="113" t="s">
        <v>146</v>
      </c>
      <c r="I49" s="1"/>
      <c r="J49" s="1"/>
      <c r="K49" s="1"/>
      <c r="L49" s="1"/>
      <c r="M49" s="1"/>
      <c r="N49" s="1"/>
      <c r="O49" s="1"/>
    </row>
    <row r="50" spans="1:15" ht="15.95" customHeight="1" x14ac:dyDescent="0.2">
      <c r="A50" s="28">
        <v>38</v>
      </c>
      <c r="B50" s="73" t="s">
        <v>41</v>
      </c>
      <c r="C50" s="112" t="s">
        <v>196</v>
      </c>
      <c r="D50" s="60"/>
      <c r="E50" s="100">
        <f>IF(C50=C$5,'Методика (Раздел 4)'!C$14,IF(C50=C$6,'Методика (Раздел 4)'!C$15,0))</f>
        <v>0</v>
      </c>
      <c r="F50" s="61"/>
      <c r="G50" s="100">
        <f t="shared" si="3"/>
        <v>0</v>
      </c>
      <c r="H50" s="113" t="s">
        <v>268</v>
      </c>
      <c r="I50" s="1"/>
      <c r="J50" s="1"/>
      <c r="K50" s="1"/>
      <c r="L50" s="1"/>
      <c r="M50" s="1"/>
      <c r="N50" s="1"/>
      <c r="O50" s="1"/>
    </row>
    <row r="51" spans="1:15" s="41" customFormat="1" ht="15.95" customHeight="1" x14ac:dyDescent="0.2">
      <c r="A51" s="31">
        <v>39</v>
      </c>
      <c r="B51" s="51" t="s">
        <v>42</v>
      </c>
      <c r="C51" s="112" t="s">
        <v>196</v>
      </c>
      <c r="D51" s="60"/>
      <c r="E51" s="100">
        <f>IF(C51=C$5,'Методика (Раздел 4)'!C$14,IF(C51=C$6,'Методика (Раздел 4)'!C$15,0))</f>
        <v>0</v>
      </c>
      <c r="F51" s="61"/>
      <c r="G51" s="100">
        <f t="shared" si="3"/>
        <v>0</v>
      </c>
      <c r="H51" s="118" t="s">
        <v>148</v>
      </c>
      <c r="I51" s="40"/>
      <c r="J51" s="40"/>
      <c r="K51" s="40"/>
      <c r="L51" s="40"/>
      <c r="M51" s="40"/>
      <c r="N51" s="40"/>
      <c r="O51" s="40"/>
    </row>
    <row r="52" spans="1:15" ht="15.95" customHeight="1" x14ac:dyDescent="0.2">
      <c r="A52" s="28">
        <v>40</v>
      </c>
      <c r="B52" s="73" t="s">
        <v>93</v>
      </c>
      <c r="C52" s="112" t="s">
        <v>196</v>
      </c>
      <c r="D52" s="60"/>
      <c r="E52" s="100">
        <f>IF(C52=C$5,'Методика (Раздел 4)'!C$14,IF(C52=C$6,'Методика (Раздел 4)'!C$15,0))</f>
        <v>0</v>
      </c>
      <c r="F52" s="61"/>
      <c r="G52" s="100">
        <f t="shared" si="3"/>
        <v>0</v>
      </c>
      <c r="H52" s="113" t="s">
        <v>270</v>
      </c>
      <c r="I52" s="1"/>
      <c r="J52" s="1"/>
      <c r="K52" s="1"/>
      <c r="L52" s="1"/>
      <c r="M52" s="1"/>
      <c r="N52" s="1"/>
      <c r="O52" s="1"/>
    </row>
    <row r="53" spans="1:15" ht="15.95" customHeight="1" x14ac:dyDescent="0.2">
      <c r="A53" s="28">
        <v>41</v>
      </c>
      <c r="B53" s="73" t="s">
        <v>43</v>
      </c>
      <c r="C53" s="112" t="s">
        <v>196</v>
      </c>
      <c r="D53" s="60"/>
      <c r="E53" s="100">
        <f>IF(C53=C$5,'Методика (Раздел 4)'!C$14,IF(C53=C$6,'Методика (Раздел 4)'!C$15,0))</f>
        <v>0</v>
      </c>
      <c r="F53" s="61"/>
      <c r="G53" s="100">
        <f t="shared" si="3"/>
        <v>0</v>
      </c>
      <c r="H53" s="137" t="s">
        <v>272</v>
      </c>
      <c r="I53" s="1"/>
      <c r="J53" s="1"/>
      <c r="K53" s="1"/>
      <c r="L53" s="1"/>
      <c r="M53" s="1"/>
      <c r="N53" s="1"/>
      <c r="O53" s="1"/>
    </row>
    <row r="54" spans="1:15" ht="15.95" customHeight="1" x14ac:dyDescent="0.2">
      <c r="A54" s="28">
        <v>42</v>
      </c>
      <c r="B54" s="73" t="s">
        <v>44</v>
      </c>
      <c r="C54" s="112" t="s">
        <v>194</v>
      </c>
      <c r="D54" s="60"/>
      <c r="E54" s="100">
        <f>IF(C54=C$5,'Методика (Раздел 4)'!C$14,IF(C54=C$6,'Методика (Раздел 4)'!C$15,0))</f>
        <v>2</v>
      </c>
      <c r="F54" s="61"/>
      <c r="G54" s="100">
        <f t="shared" si="3"/>
        <v>2</v>
      </c>
      <c r="H54" s="137" t="s">
        <v>276</v>
      </c>
      <c r="I54" s="1"/>
      <c r="J54" s="1"/>
      <c r="K54" s="1"/>
      <c r="L54" s="1"/>
      <c r="M54" s="1"/>
      <c r="N54" s="1"/>
      <c r="O54" s="1"/>
    </row>
    <row r="55" spans="1:15" s="66" customFormat="1" ht="15.95" customHeight="1" x14ac:dyDescent="0.2">
      <c r="A55" s="27"/>
      <c r="B55" s="42" t="s">
        <v>45</v>
      </c>
      <c r="C55" s="115"/>
      <c r="D55" s="64"/>
      <c r="E55" s="58"/>
      <c r="F55" s="58"/>
      <c r="G55" s="58"/>
      <c r="H55" s="117"/>
      <c r="I55" s="65"/>
      <c r="J55" s="65"/>
      <c r="K55" s="65"/>
      <c r="L55" s="65"/>
      <c r="M55" s="65"/>
      <c r="N55" s="65"/>
      <c r="O55" s="65"/>
    </row>
    <row r="56" spans="1:15" ht="15.95" customHeight="1" x14ac:dyDescent="0.2">
      <c r="A56" s="28">
        <v>43</v>
      </c>
      <c r="B56" s="73" t="s">
        <v>46</v>
      </c>
      <c r="C56" s="112" t="s">
        <v>196</v>
      </c>
      <c r="D56" s="60"/>
      <c r="E56" s="100">
        <f>IF(C56=C$5,'Методика (Раздел 4)'!C$14,IF(C56=C$6,'Методика (Раздел 4)'!C$15,0))</f>
        <v>0</v>
      </c>
      <c r="F56" s="61"/>
      <c r="G56" s="100">
        <f t="shared" ref="G56:G69" si="4">E56*(1-F56)</f>
        <v>0</v>
      </c>
      <c r="H56" s="113" t="s">
        <v>275</v>
      </c>
      <c r="I56" s="1"/>
      <c r="J56" s="1"/>
      <c r="K56" s="1"/>
      <c r="L56" s="1"/>
      <c r="M56" s="1"/>
      <c r="N56" s="1"/>
      <c r="O56" s="1"/>
    </row>
    <row r="57" spans="1:15" ht="15.95" customHeight="1" x14ac:dyDescent="0.2">
      <c r="A57" s="28">
        <v>44</v>
      </c>
      <c r="B57" s="73" t="s">
        <v>47</v>
      </c>
      <c r="C57" s="112" t="s">
        <v>196</v>
      </c>
      <c r="D57" s="60"/>
      <c r="E57" s="100">
        <f>IF(C57=C$5,'Методика (Раздел 4)'!C$14,IF(C57=C$6,'Методика (Раздел 4)'!C$15,0))</f>
        <v>0</v>
      </c>
      <c r="F57" s="61"/>
      <c r="G57" s="100">
        <f t="shared" si="4"/>
        <v>0</v>
      </c>
      <c r="H57" s="113" t="s">
        <v>360</v>
      </c>
      <c r="I57" s="1"/>
      <c r="J57" s="1"/>
      <c r="K57" s="1"/>
      <c r="L57" s="1"/>
      <c r="M57" s="1"/>
      <c r="N57" s="1"/>
      <c r="O57" s="1"/>
    </row>
    <row r="58" spans="1:15" ht="15.95" customHeight="1" x14ac:dyDescent="0.2">
      <c r="A58" s="28">
        <v>45</v>
      </c>
      <c r="B58" s="73" t="s">
        <v>48</v>
      </c>
      <c r="C58" s="112" t="s">
        <v>196</v>
      </c>
      <c r="D58" s="60"/>
      <c r="E58" s="100">
        <f>IF(C58=C$5,'Методика (Раздел 4)'!C$14,IF(C58=C$6,'Методика (Раздел 4)'!C$15,0))</f>
        <v>0</v>
      </c>
      <c r="F58" s="61"/>
      <c r="G58" s="100">
        <f t="shared" si="4"/>
        <v>0</v>
      </c>
      <c r="H58" s="137" t="s">
        <v>361</v>
      </c>
      <c r="I58" s="1"/>
      <c r="J58" s="1"/>
      <c r="K58" s="1"/>
      <c r="L58" s="1"/>
      <c r="M58" s="1"/>
      <c r="N58" s="1"/>
      <c r="O58" s="1"/>
    </row>
    <row r="59" spans="1:15" ht="15.95" customHeight="1" x14ac:dyDescent="0.2">
      <c r="A59" s="28">
        <v>46</v>
      </c>
      <c r="B59" s="73" t="s">
        <v>49</v>
      </c>
      <c r="C59" s="112" t="s">
        <v>196</v>
      </c>
      <c r="D59" s="60"/>
      <c r="E59" s="100">
        <f>IF(C59=C$5,'Методика (Раздел 4)'!C$14,IF(C59=C$6,'Методика (Раздел 4)'!C$15,0))</f>
        <v>0</v>
      </c>
      <c r="F59" s="61"/>
      <c r="G59" s="100">
        <f t="shared" si="4"/>
        <v>0</v>
      </c>
      <c r="H59" s="137" t="s">
        <v>363</v>
      </c>
      <c r="I59" s="1"/>
      <c r="J59" s="1"/>
      <c r="K59" s="1"/>
      <c r="L59" s="1"/>
      <c r="M59" s="1"/>
      <c r="N59" s="1"/>
      <c r="O59" s="1"/>
    </row>
    <row r="60" spans="1:15" ht="15.95" customHeight="1" x14ac:dyDescent="0.2">
      <c r="A60" s="28">
        <v>47</v>
      </c>
      <c r="B60" s="73" t="s">
        <v>50</v>
      </c>
      <c r="C60" s="112" t="s">
        <v>196</v>
      </c>
      <c r="D60" s="60"/>
      <c r="E60" s="100">
        <f>IF(C60=C$5,'Методика (Раздел 4)'!C$14,IF(C60=C$6,'Методика (Раздел 4)'!C$15,0))</f>
        <v>0</v>
      </c>
      <c r="F60" s="61"/>
      <c r="G60" s="100">
        <f t="shared" si="4"/>
        <v>0</v>
      </c>
      <c r="H60" s="137" t="s">
        <v>365</v>
      </c>
      <c r="I60" s="1"/>
      <c r="J60" s="1"/>
      <c r="K60" s="1"/>
      <c r="L60" s="1"/>
      <c r="M60" s="1"/>
      <c r="N60" s="1"/>
      <c r="O60" s="1"/>
    </row>
    <row r="61" spans="1:15" ht="15.95" customHeight="1" x14ac:dyDescent="0.2">
      <c r="A61" s="28">
        <v>48</v>
      </c>
      <c r="B61" s="73" t="s">
        <v>51</v>
      </c>
      <c r="C61" s="112" t="s">
        <v>196</v>
      </c>
      <c r="D61" s="60"/>
      <c r="E61" s="100">
        <f>IF(C61=C$5,'Методика (Раздел 4)'!C$14,IF(C61=C$6,'Методика (Раздел 4)'!C$15,0))</f>
        <v>0</v>
      </c>
      <c r="F61" s="61"/>
      <c r="G61" s="100">
        <f t="shared" si="4"/>
        <v>0</v>
      </c>
      <c r="H61" s="137" t="s">
        <v>366</v>
      </c>
      <c r="I61" s="1"/>
      <c r="J61" s="1"/>
      <c r="K61" s="1"/>
      <c r="L61" s="1"/>
      <c r="M61" s="1"/>
      <c r="N61" s="1"/>
      <c r="O61" s="1"/>
    </row>
    <row r="62" spans="1:15" ht="15.95" customHeight="1" x14ac:dyDescent="0.2">
      <c r="A62" s="28">
        <v>49</v>
      </c>
      <c r="B62" s="73" t="s">
        <v>52</v>
      </c>
      <c r="C62" s="112" t="s">
        <v>196</v>
      </c>
      <c r="D62" s="60"/>
      <c r="E62" s="100">
        <f>IF(C62=C$5,'Методика (Раздел 4)'!C$14,IF(C62=C$6,'Методика (Раздел 4)'!C$15,0))</f>
        <v>0</v>
      </c>
      <c r="F62" s="61"/>
      <c r="G62" s="100">
        <f t="shared" si="4"/>
        <v>0</v>
      </c>
      <c r="H62" s="137" t="s">
        <v>159</v>
      </c>
      <c r="I62" s="1"/>
      <c r="J62" s="1"/>
      <c r="K62" s="1"/>
      <c r="L62" s="1"/>
      <c r="M62" s="1"/>
      <c r="N62" s="1"/>
      <c r="O62" s="1"/>
    </row>
    <row r="63" spans="1:15" ht="15.95" customHeight="1" x14ac:dyDescent="0.2">
      <c r="A63" s="28">
        <v>50</v>
      </c>
      <c r="B63" s="73" t="s">
        <v>53</v>
      </c>
      <c r="C63" s="112" t="s">
        <v>196</v>
      </c>
      <c r="D63" s="60"/>
      <c r="E63" s="100">
        <f>IF(C63=C$5,'Методика (Раздел 4)'!C$14,IF(C63=C$6,'Методика (Раздел 4)'!C$15,0))</f>
        <v>0</v>
      </c>
      <c r="F63" s="61"/>
      <c r="G63" s="100">
        <f t="shared" si="4"/>
        <v>0</v>
      </c>
      <c r="H63" s="137" t="s">
        <v>284</v>
      </c>
      <c r="I63" s="1"/>
      <c r="J63" s="1"/>
      <c r="K63" s="1"/>
      <c r="L63" s="1"/>
      <c r="M63" s="1"/>
      <c r="N63" s="1"/>
      <c r="O63" s="1"/>
    </row>
    <row r="64" spans="1:15" ht="15.95" customHeight="1" x14ac:dyDescent="0.2">
      <c r="A64" s="28">
        <v>51</v>
      </c>
      <c r="B64" s="73" t="s">
        <v>54</v>
      </c>
      <c r="C64" s="112" t="s">
        <v>196</v>
      </c>
      <c r="D64" s="60"/>
      <c r="E64" s="100">
        <f>IF(C64=C$5,'Методика (Раздел 4)'!C$14,IF(C64=C$6,'Методика (Раздел 4)'!C$15,0))</f>
        <v>0</v>
      </c>
      <c r="F64" s="61"/>
      <c r="G64" s="100">
        <f t="shared" si="4"/>
        <v>0</v>
      </c>
      <c r="H64" s="113" t="s">
        <v>161</v>
      </c>
      <c r="I64" s="1"/>
      <c r="J64" s="1"/>
      <c r="K64" s="1"/>
      <c r="L64" s="1"/>
      <c r="M64" s="1"/>
      <c r="N64" s="1"/>
      <c r="O64" s="1"/>
    </row>
    <row r="65" spans="1:15" ht="15.95" customHeight="1" x14ac:dyDescent="0.2">
      <c r="A65" s="28">
        <v>52</v>
      </c>
      <c r="B65" s="73" t="s">
        <v>55</v>
      </c>
      <c r="C65" s="112" t="s">
        <v>194</v>
      </c>
      <c r="D65" s="60"/>
      <c r="E65" s="100">
        <f>IF(C65=C$5,'Методика (Раздел 4)'!C$14,IF(C65=C$6,'Методика (Раздел 4)'!C$15,0))</f>
        <v>2</v>
      </c>
      <c r="F65" s="61"/>
      <c r="G65" s="100">
        <f t="shared" si="4"/>
        <v>2</v>
      </c>
      <c r="H65" s="113" t="s">
        <v>371</v>
      </c>
      <c r="I65" s="1"/>
      <c r="J65" s="1"/>
      <c r="K65" s="1"/>
      <c r="L65" s="1"/>
      <c r="M65" s="1"/>
      <c r="N65" s="1"/>
      <c r="O65" s="1"/>
    </row>
    <row r="66" spans="1:15" s="41" customFormat="1" ht="15.95" customHeight="1" x14ac:dyDescent="0.2">
      <c r="A66" s="31">
        <v>53</v>
      </c>
      <c r="B66" s="51" t="s">
        <v>56</v>
      </c>
      <c r="C66" s="112" t="s">
        <v>196</v>
      </c>
      <c r="D66" s="60"/>
      <c r="E66" s="100">
        <f>IF(C66=C$5,'Методика (Раздел 4)'!C$14,IF(C66=C$6,'Методика (Раздел 4)'!C$15,0))</f>
        <v>0</v>
      </c>
      <c r="F66" s="61"/>
      <c r="G66" s="100">
        <f t="shared" si="4"/>
        <v>0</v>
      </c>
      <c r="H66" s="118" t="s">
        <v>373</v>
      </c>
      <c r="I66" s="40"/>
      <c r="J66" s="40"/>
      <c r="K66" s="40"/>
      <c r="L66" s="40"/>
      <c r="M66" s="40"/>
      <c r="N66" s="40"/>
      <c r="O66" s="40"/>
    </row>
    <row r="67" spans="1:15" ht="15.95" customHeight="1" x14ac:dyDescent="0.2">
      <c r="A67" s="28">
        <v>54</v>
      </c>
      <c r="B67" s="73" t="s">
        <v>57</v>
      </c>
      <c r="C67" s="112" t="s">
        <v>196</v>
      </c>
      <c r="D67" s="60"/>
      <c r="E67" s="100">
        <f>IF(C67=C$5,'Методика (Раздел 4)'!C$14,IF(C67=C$6,'Методика (Раздел 4)'!C$15,0))</f>
        <v>0</v>
      </c>
      <c r="F67" s="61"/>
      <c r="G67" s="100">
        <f t="shared" si="4"/>
        <v>0</v>
      </c>
      <c r="H67" s="113" t="s">
        <v>378</v>
      </c>
      <c r="I67" s="1"/>
      <c r="J67" s="1"/>
      <c r="K67" s="1"/>
      <c r="L67" s="1"/>
      <c r="M67" s="1"/>
      <c r="N67" s="1"/>
      <c r="O67" s="1"/>
    </row>
    <row r="68" spans="1:15" ht="15.95" customHeight="1" x14ac:dyDescent="0.2">
      <c r="A68" s="28">
        <v>55</v>
      </c>
      <c r="B68" s="73" t="s">
        <v>58</v>
      </c>
      <c r="C68" s="112" t="s">
        <v>196</v>
      </c>
      <c r="D68" s="60"/>
      <c r="E68" s="100">
        <f>IF(C68=C$5,'Методика (Раздел 4)'!C$14,IF(C68=C$6,'Методика (Раздел 4)'!C$15,0))</f>
        <v>0</v>
      </c>
      <c r="F68" s="61"/>
      <c r="G68" s="100">
        <f t="shared" si="4"/>
        <v>0</v>
      </c>
      <c r="H68" s="113" t="s">
        <v>379</v>
      </c>
      <c r="I68" s="1"/>
      <c r="J68" s="1"/>
      <c r="K68" s="1"/>
      <c r="L68" s="1"/>
      <c r="M68" s="1"/>
      <c r="N68" s="1"/>
      <c r="O68" s="1"/>
    </row>
    <row r="69" spans="1:15" ht="15.95" customHeight="1" x14ac:dyDescent="0.2">
      <c r="A69" s="28">
        <v>56</v>
      </c>
      <c r="B69" s="73" t="s">
        <v>59</v>
      </c>
      <c r="C69" s="112" t="s">
        <v>195</v>
      </c>
      <c r="D69" s="60"/>
      <c r="E69" s="100">
        <f>IF(C69=C$5,'Методика (Раздел 4)'!C$14,IF(C69=C$6,'Методика (Раздел 4)'!C$15,0))</f>
        <v>1</v>
      </c>
      <c r="F69" s="61"/>
      <c r="G69" s="100">
        <f t="shared" si="4"/>
        <v>1</v>
      </c>
      <c r="H69" s="113" t="s">
        <v>377</v>
      </c>
      <c r="I69" s="1"/>
      <c r="J69" s="1"/>
      <c r="K69" s="1"/>
      <c r="L69" s="1"/>
      <c r="M69" s="1"/>
      <c r="N69" s="1"/>
      <c r="O69" s="1"/>
    </row>
    <row r="70" spans="1:15" s="66" customFormat="1" ht="15.95" customHeight="1" x14ac:dyDescent="0.2">
      <c r="A70" s="27"/>
      <c r="B70" s="42" t="s">
        <v>60</v>
      </c>
      <c r="C70" s="115"/>
      <c r="D70" s="64"/>
      <c r="E70" s="58"/>
      <c r="F70" s="58"/>
      <c r="G70" s="58"/>
      <c r="H70" s="117"/>
      <c r="I70" s="65"/>
      <c r="J70" s="65"/>
      <c r="K70" s="65"/>
      <c r="L70" s="65"/>
      <c r="M70" s="65"/>
      <c r="N70" s="65"/>
      <c r="O70" s="65"/>
    </row>
    <row r="71" spans="1:15" ht="15.95" customHeight="1" x14ac:dyDescent="0.2">
      <c r="A71" s="28">
        <v>57</v>
      </c>
      <c r="B71" s="73" t="s">
        <v>61</v>
      </c>
      <c r="C71" s="112" t="s">
        <v>196</v>
      </c>
      <c r="D71" s="60"/>
      <c r="E71" s="100">
        <f>IF(C71=C$5,'Методика (Раздел 4)'!C$14,IF(C71=C$6,'Методика (Раздел 4)'!C$15,0))</f>
        <v>0</v>
      </c>
      <c r="F71" s="61"/>
      <c r="G71" s="100">
        <f t="shared" ref="G71:G76" si="5">E71*(1-F71)</f>
        <v>0</v>
      </c>
      <c r="H71" s="137" t="s">
        <v>287</v>
      </c>
      <c r="I71" s="1"/>
      <c r="J71" s="1"/>
      <c r="K71" s="1"/>
      <c r="L71" s="1"/>
      <c r="M71" s="1"/>
      <c r="N71" s="1"/>
      <c r="O71" s="1"/>
    </row>
    <row r="72" spans="1:15" ht="15.95" customHeight="1" x14ac:dyDescent="0.2">
      <c r="A72" s="28">
        <v>58</v>
      </c>
      <c r="B72" s="73" t="s">
        <v>62</v>
      </c>
      <c r="C72" s="112" t="s">
        <v>196</v>
      </c>
      <c r="D72" s="60"/>
      <c r="E72" s="100">
        <f>IF(C72=C$5,'Методика (Раздел 4)'!C$14,IF(C72=C$6,'Методика (Раздел 4)'!C$15,0))</f>
        <v>0</v>
      </c>
      <c r="F72" s="61"/>
      <c r="G72" s="100">
        <f t="shared" si="5"/>
        <v>0</v>
      </c>
      <c r="H72" s="137" t="s">
        <v>288</v>
      </c>
      <c r="I72" s="1"/>
      <c r="J72" s="1"/>
      <c r="K72" s="1"/>
      <c r="L72" s="1"/>
      <c r="M72" s="1"/>
      <c r="N72" s="1"/>
      <c r="O72" s="1"/>
    </row>
    <row r="73" spans="1:15" s="41" customFormat="1" ht="15.95" customHeight="1" x14ac:dyDescent="0.2">
      <c r="A73" s="31">
        <v>59</v>
      </c>
      <c r="B73" s="51" t="s">
        <v>63</v>
      </c>
      <c r="C73" s="112" t="s">
        <v>196</v>
      </c>
      <c r="D73" s="60"/>
      <c r="E73" s="100">
        <f>IF(C73=C$5,'Методика (Раздел 4)'!C$14,IF(C73=C$6,'Методика (Раздел 4)'!C$15,0))</f>
        <v>0</v>
      </c>
      <c r="F73" s="61"/>
      <c r="G73" s="100">
        <f t="shared" si="5"/>
        <v>0</v>
      </c>
      <c r="H73" s="138" t="s">
        <v>289</v>
      </c>
      <c r="I73" s="40"/>
      <c r="J73" s="40"/>
      <c r="K73" s="40"/>
      <c r="L73" s="40"/>
      <c r="M73" s="40"/>
      <c r="N73" s="40"/>
      <c r="O73" s="40"/>
    </row>
    <row r="74" spans="1:15" ht="15.95" customHeight="1" x14ac:dyDescent="0.2">
      <c r="A74" s="28">
        <v>60</v>
      </c>
      <c r="B74" s="73" t="s">
        <v>64</v>
      </c>
      <c r="C74" s="112" t="s">
        <v>196</v>
      </c>
      <c r="D74" s="60"/>
      <c r="E74" s="100">
        <f>IF(C74=C$5,'Методика (Раздел 4)'!C$14,IF(C74=C$6,'Методика (Раздел 4)'!C$15,0))</f>
        <v>0</v>
      </c>
      <c r="F74" s="61"/>
      <c r="G74" s="100">
        <f t="shared" si="5"/>
        <v>0</v>
      </c>
      <c r="H74" s="137" t="s">
        <v>385</v>
      </c>
      <c r="I74" s="1"/>
      <c r="J74" s="1"/>
      <c r="K74" s="1"/>
      <c r="L74" s="1"/>
      <c r="M74" s="1"/>
      <c r="N74" s="1"/>
      <c r="O74" s="1"/>
    </row>
    <row r="75" spans="1:15" ht="15.95" customHeight="1" x14ac:dyDescent="0.2">
      <c r="A75" s="28">
        <v>61</v>
      </c>
      <c r="B75" s="73" t="s">
        <v>65</v>
      </c>
      <c r="C75" s="112" t="s">
        <v>196</v>
      </c>
      <c r="D75" s="60"/>
      <c r="E75" s="100">
        <f>IF(C75=C$5,'Методика (Раздел 4)'!C$14,IF(C75=C$6,'Методика (Раздел 4)'!C$15,0))</f>
        <v>0</v>
      </c>
      <c r="F75" s="61"/>
      <c r="G75" s="100">
        <f t="shared" si="5"/>
        <v>0</v>
      </c>
      <c r="H75" s="137" t="s">
        <v>387</v>
      </c>
      <c r="I75" s="1"/>
      <c r="J75" s="1"/>
      <c r="K75" s="1"/>
      <c r="L75" s="1"/>
      <c r="M75" s="1"/>
      <c r="N75" s="1"/>
      <c r="O75" s="1"/>
    </row>
    <row r="76" spans="1:15" ht="15.95" customHeight="1" x14ac:dyDescent="0.2">
      <c r="A76" s="28">
        <v>62</v>
      </c>
      <c r="B76" s="73" t="s">
        <v>66</v>
      </c>
      <c r="C76" s="112" t="s">
        <v>196</v>
      </c>
      <c r="D76" s="60"/>
      <c r="E76" s="100">
        <f>IF(C76=C$5,'Методика (Раздел 4)'!C$14,IF(C76=C$6,'Методика (Раздел 4)'!C$15,0))</f>
        <v>0</v>
      </c>
      <c r="F76" s="61"/>
      <c r="G76" s="100">
        <f t="shared" si="5"/>
        <v>0</v>
      </c>
      <c r="H76" s="137" t="s">
        <v>290</v>
      </c>
      <c r="I76" s="1"/>
      <c r="J76" s="1"/>
      <c r="K76" s="1"/>
      <c r="L76" s="1"/>
      <c r="M76" s="1"/>
      <c r="N76" s="1"/>
      <c r="O76" s="1"/>
    </row>
    <row r="77" spans="1:15" s="66" customFormat="1" ht="15.95" customHeight="1" x14ac:dyDescent="0.2">
      <c r="A77" s="27"/>
      <c r="B77" s="42" t="s">
        <v>67</v>
      </c>
      <c r="C77" s="115"/>
      <c r="D77" s="64"/>
      <c r="E77" s="58"/>
      <c r="F77" s="58"/>
      <c r="G77" s="58"/>
      <c r="H77" s="117"/>
      <c r="I77" s="65"/>
      <c r="J77" s="65"/>
      <c r="K77" s="65"/>
      <c r="L77" s="65"/>
      <c r="M77" s="65"/>
      <c r="N77" s="65"/>
      <c r="O77" s="65"/>
    </row>
    <row r="78" spans="1:15" ht="15.95" customHeight="1" x14ac:dyDescent="0.2">
      <c r="A78" s="28">
        <v>63</v>
      </c>
      <c r="B78" s="73" t="s">
        <v>68</v>
      </c>
      <c r="C78" s="112" t="s">
        <v>196</v>
      </c>
      <c r="D78" s="60"/>
      <c r="E78" s="100">
        <f>IF(C78=C$5,'Методика (Раздел 4)'!C$14,IF(C78=C$6,'Методика (Раздел 4)'!C$15,0))</f>
        <v>0</v>
      </c>
      <c r="F78" s="61"/>
      <c r="G78" s="100">
        <f t="shared" ref="G78:G89" si="6">E78*(1-F78)</f>
        <v>0</v>
      </c>
      <c r="H78" s="128" t="s">
        <v>390</v>
      </c>
      <c r="I78" s="1"/>
      <c r="J78" s="1"/>
      <c r="K78" s="1"/>
      <c r="L78" s="1"/>
      <c r="M78" s="1"/>
      <c r="N78" s="1"/>
      <c r="O78" s="1"/>
    </row>
    <row r="79" spans="1:15" ht="15.95" customHeight="1" x14ac:dyDescent="0.2">
      <c r="A79" s="28">
        <v>64</v>
      </c>
      <c r="B79" s="73" t="s">
        <v>69</v>
      </c>
      <c r="C79" s="112" t="s">
        <v>196</v>
      </c>
      <c r="D79" s="60"/>
      <c r="E79" s="100">
        <f>IF(C79=C$5,'Методика (Раздел 4)'!C$14,IF(C79=C$6,'Методика (Раздел 4)'!C$15,0))</f>
        <v>0</v>
      </c>
      <c r="F79" s="61"/>
      <c r="G79" s="100">
        <f t="shared" si="6"/>
        <v>0</v>
      </c>
      <c r="H79" s="128" t="s">
        <v>292</v>
      </c>
      <c r="I79" s="1"/>
      <c r="J79" s="1"/>
      <c r="K79" s="1"/>
      <c r="L79" s="1"/>
      <c r="M79" s="1"/>
      <c r="N79" s="1"/>
      <c r="O79" s="1"/>
    </row>
    <row r="80" spans="1:15" ht="15.95" customHeight="1" x14ac:dyDescent="0.2">
      <c r="A80" s="28">
        <v>65</v>
      </c>
      <c r="B80" s="73" t="s">
        <v>70</v>
      </c>
      <c r="C80" s="112" t="s">
        <v>196</v>
      </c>
      <c r="D80" s="60"/>
      <c r="E80" s="100">
        <f>IF(C80=C$5,'Методика (Раздел 4)'!C$14,IF(C80=C$6,'Методика (Раздел 4)'!C$15,0))</f>
        <v>0</v>
      </c>
      <c r="F80" s="61"/>
      <c r="G80" s="100">
        <f t="shared" si="6"/>
        <v>0</v>
      </c>
      <c r="H80" s="128" t="s">
        <v>395</v>
      </c>
      <c r="I80" s="1"/>
      <c r="J80" s="1"/>
      <c r="K80" s="1"/>
      <c r="L80" s="1"/>
      <c r="M80" s="1"/>
      <c r="N80" s="1"/>
      <c r="O80" s="1"/>
    </row>
    <row r="81" spans="1:15" ht="15.95" customHeight="1" x14ac:dyDescent="0.2">
      <c r="A81" s="28">
        <v>66</v>
      </c>
      <c r="B81" s="73" t="s">
        <v>71</v>
      </c>
      <c r="C81" s="112" t="s">
        <v>196</v>
      </c>
      <c r="D81" s="60"/>
      <c r="E81" s="100">
        <f>IF(C81=C$5,'Методика (Раздел 4)'!C$14,IF(C81=C$6,'Методика (Раздел 4)'!C$15,0))</f>
        <v>0</v>
      </c>
      <c r="F81" s="61"/>
      <c r="G81" s="100">
        <f t="shared" si="6"/>
        <v>0</v>
      </c>
      <c r="H81" s="128" t="s">
        <v>399</v>
      </c>
      <c r="I81" s="1"/>
      <c r="J81" s="1"/>
      <c r="K81" s="1"/>
      <c r="L81" s="1"/>
      <c r="M81" s="1"/>
      <c r="N81" s="1"/>
      <c r="O81" s="1"/>
    </row>
    <row r="82" spans="1:15" ht="15.95" customHeight="1" x14ac:dyDescent="0.2">
      <c r="A82" s="28">
        <v>67</v>
      </c>
      <c r="B82" s="73" t="s">
        <v>72</v>
      </c>
      <c r="C82" s="112" t="s">
        <v>194</v>
      </c>
      <c r="D82" s="60"/>
      <c r="E82" s="100">
        <f>IF(C82=C$5,'Методика (Раздел 4)'!C$14,IF(C82=C$6,'Методика (Раздел 4)'!C$15,0))</f>
        <v>2</v>
      </c>
      <c r="F82" s="61"/>
      <c r="G82" s="100">
        <f t="shared" si="6"/>
        <v>2</v>
      </c>
      <c r="H82" s="128" t="s">
        <v>291</v>
      </c>
      <c r="I82" s="1"/>
      <c r="J82" s="1"/>
      <c r="K82" s="1"/>
      <c r="L82" s="1"/>
      <c r="M82" s="1"/>
      <c r="N82" s="1"/>
      <c r="O82" s="1"/>
    </row>
    <row r="83" spans="1:15" ht="15.95" customHeight="1" x14ac:dyDescent="0.2">
      <c r="A83" s="28">
        <v>68</v>
      </c>
      <c r="B83" s="73" t="s">
        <v>73</v>
      </c>
      <c r="C83" s="112" t="s">
        <v>196</v>
      </c>
      <c r="D83" s="60"/>
      <c r="E83" s="100">
        <f>IF(C83=C$5,'Методика (Раздел 4)'!C$14,IF(C83=C$6,'Методика (Раздел 4)'!C$15,0))</f>
        <v>0</v>
      </c>
      <c r="F83" s="61"/>
      <c r="G83" s="100">
        <f t="shared" si="6"/>
        <v>0</v>
      </c>
      <c r="H83" s="128" t="s">
        <v>402</v>
      </c>
      <c r="I83" s="1"/>
      <c r="J83" s="1"/>
      <c r="K83" s="1"/>
      <c r="L83" s="1"/>
      <c r="M83" s="1"/>
      <c r="N83" s="1"/>
      <c r="O83" s="1"/>
    </row>
    <row r="84" spans="1:15" ht="15.95" customHeight="1" x14ac:dyDescent="0.2">
      <c r="A84" s="28">
        <v>69</v>
      </c>
      <c r="B84" s="73" t="s">
        <v>74</v>
      </c>
      <c r="C84" s="112" t="s">
        <v>196</v>
      </c>
      <c r="D84" s="60"/>
      <c r="E84" s="100">
        <f>IF(C84=C$5,'Методика (Раздел 4)'!C$14,IF(C84=C$6,'Методика (Раздел 4)'!C$15,0))</f>
        <v>0</v>
      </c>
      <c r="F84" s="61"/>
      <c r="G84" s="100">
        <f t="shared" si="6"/>
        <v>0</v>
      </c>
      <c r="H84" s="128" t="s">
        <v>404</v>
      </c>
      <c r="I84" s="1"/>
      <c r="J84" s="1"/>
      <c r="K84" s="1"/>
      <c r="L84" s="1"/>
      <c r="M84" s="1"/>
      <c r="N84" s="1"/>
      <c r="O84" s="1"/>
    </row>
    <row r="85" spans="1:15" ht="15.95" customHeight="1" x14ac:dyDescent="0.2">
      <c r="A85" s="28">
        <v>70</v>
      </c>
      <c r="B85" s="73" t="s">
        <v>75</v>
      </c>
      <c r="C85" s="112" t="s">
        <v>196</v>
      </c>
      <c r="D85" s="60"/>
      <c r="E85" s="100">
        <f>IF(C85=C$5,'Методика (Раздел 4)'!C$14,IF(C85=C$6,'Методика (Раздел 4)'!C$15,0))</f>
        <v>0</v>
      </c>
      <c r="F85" s="61"/>
      <c r="G85" s="100">
        <f t="shared" si="6"/>
        <v>0</v>
      </c>
      <c r="H85" s="121" t="s">
        <v>406</v>
      </c>
      <c r="I85" s="1"/>
      <c r="J85" s="1"/>
      <c r="K85" s="1"/>
      <c r="L85" s="1"/>
      <c r="M85" s="1"/>
      <c r="N85" s="1"/>
      <c r="O85" s="1"/>
    </row>
    <row r="86" spans="1:15" s="41" customFormat="1" ht="15.95" customHeight="1" x14ac:dyDescent="0.2">
      <c r="A86" s="31">
        <v>71</v>
      </c>
      <c r="B86" s="51" t="s">
        <v>76</v>
      </c>
      <c r="C86" s="112" t="s">
        <v>196</v>
      </c>
      <c r="D86" s="60"/>
      <c r="E86" s="100">
        <f>IF(C86=C$5,'Методика (Раздел 4)'!C$14,IF(C86=C$6,'Методика (Раздел 4)'!C$15,0))</f>
        <v>0</v>
      </c>
      <c r="F86" s="61"/>
      <c r="G86" s="100">
        <f t="shared" si="6"/>
        <v>0</v>
      </c>
      <c r="H86" s="130" t="s">
        <v>297</v>
      </c>
      <c r="I86" s="40"/>
      <c r="J86" s="40"/>
      <c r="K86" s="40"/>
      <c r="L86" s="40"/>
      <c r="M86" s="40"/>
      <c r="N86" s="40"/>
      <c r="O86" s="40"/>
    </row>
    <row r="87" spans="1:15" ht="15.95" customHeight="1" x14ac:dyDescent="0.2">
      <c r="A87" s="28">
        <v>72</v>
      </c>
      <c r="B87" s="73" t="s">
        <v>77</v>
      </c>
      <c r="C87" s="112" t="s">
        <v>196</v>
      </c>
      <c r="D87" s="60"/>
      <c r="E87" s="100">
        <f>IF(C87=C$5,'Методика (Раздел 4)'!C$14,IF(C87=C$6,'Методика (Раздел 4)'!C$15,0))</f>
        <v>0</v>
      </c>
      <c r="F87" s="61"/>
      <c r="G87" s="100">
        <f t="shared" si="6"/>
        <v>0</v>
      </c>
      <c r="H87" s="128" t="s">
        <v>407</v>
      </c>
      <c r="I87" s="1"/>
      <c r="J87" s="1"/>
      <c r="K87" s="1"/>
      <c r="L87" s="1"/>
      <c r="M87" s="1"/>
      <c r="N87" s="1"/>
      <c r="O87" s="1"/>
    </row>
    <row r="88" spans="1:15" ht="15.95" customHeight="1" x14ac:dyDescent="0.2">
      <c r="A88" s="28">
        <v>73</v>
      </c>
      <c r="B88" s="73" t="s">
        <v>78</v>
      </c>
      <c r="C88" s="112" t="s">
        <v>195</v>
      </c>
      <c r="D88" s="60"/>
      <c r="E88" s="100">
        <f>IF(C88=C$5,'Методика (Раздел 4)'!C$14,IF(C88=C$6,'Методика (Раздел 4)'!C$15,0))</f>
        <v>1</v>
      </c>
      <c r="F88" s="61"/>
      <c r="G88" s="100">
        <f t="shared" si="6"/>
        <v>1</v>
      </c>
      <c r="H88" s="113" t="s">
        <v>298</v>
      </c>
      <c r="I88" s="1"/>
      <c r="J88" s="1"/>
      <c r="K88" s="1"/>
      <c r="L88" s="1"/>
      <c r="M88" s="1"/>
      <c r="N88" s="1"/>
      <c r="O88" s="1"/>
    </row>
    <row r="89" spans="1:15" ht="15.95" customHeight="1" x14ac:dyDescent="0.2">
      <c r="A89" s="28">
        <v>74</v>
      </c>
      <c r="B89" s="73" t="s">
        <v>79</v>
      </c>
      <c r="C89" s="112" t="s">
        <v>196</v>
      </c>
      <c r="D89" s="60"/>
      <c r="E89" s="100">
        <f>IF(C89=C$5,'Методика (Раздел 4)'!C$14,IF(C89=C$6,'Методика (Раздел 4)'!C$15,0))</f>
        <v>0</v>
      </c>
      <c r="F89" s="61"/>
      <c r="G89" s="100">
        <f t="shared" si="6"/>
        <v>0</v>
      </c>
      <c r="H89" s="113" t="s">
        <v>409</v>
      </c>
      <c r="I89" s="1"/>
      <c r="J89" s="1"/>
      <c r="K89" s="1"/>
      <c r="L89" s="1"/>
      <c r="M89" s="1"/>
      <c r="N89" s="1"/>
      <c r="O89" s="1"/>
    </row>
    <row r="90" spans="1:15" s="66" customFormat="1" ht="15.95" customHeight="1" x14ac:dyDescent="0.2">
      <c r="A90" s="27"/>
      <c r="B90" s="42" t="s">
        <v>80</v>
      </c>
      <c r="C90" s="115"/>
      <c r="D90" s="64"/>
      <c r="E90" s="58"/>
      <c r="F90" s="58"/>
      <c r="G90" s="58"/>
      <c r="H90" s="117"/>
      <c r="I90" s="65"/>
      <c r="J90" s="65"/>
      <c r="K90" s="65"/>
      <c r="L90" s="65"/>
      <c r="M90" s="65"/>
      <c r="N90" s="65"/>
      <c r="O90" s="65"/>
    </row>
    <row r="91" spans="1:15" ht="15.95" customHeight="1" x14ac:dyDescent="0.2">
      <c r="A91" s="28">
        <v>75</v>
      </c>
      <c r="B91" s="73" t="s">
        <v>81</v>
      </c>
      <c r="C91" s="112" t="s">
        <v>196</v>
      </c>
      <c r="D91" s="60"/>
      <c r="E91" s="100">
        <f>IF(C91=C$5,'Методика (Раздел 4)'!C$14,IF(C91=C$6,'Методика (Раздел 4)'!C$15,0))</f>
        <v>0</v>
      </c>
      <c r="F91" s="61"/>
      <c r="G91" s="100">
        <f t="shared" ref="G91:G99" si="7">E91*(1-F91)</f>
        <v>0</v>
      </c>
      <c r="H91" s="113" t="s">
        <v>300</v>
      </c>
      <c r="I91" s="1"/>
      <c r="J91" s="1"/>
      <c r="K91" s="1"/>
      <c r="L91" s="1"/>
      <c r="M91" s="1"/>
      <c r="N91" s="1"/>
      <c r="O91" s="1"/>
    </row>
    <row r="92" spans="1:15" ht="15.95" customHeight="1" x14ac:dyDescent="0.2">
      <c r="A92" s="28">
        <v>76</v>
      </c>
      <c r="B92" s="73" t="s">
        <v>82</v>
      </c>
      <c r="C92" s="112" t="s">
        <v>196</v>
      </c>
      <c r="D92" s="60"/>
      <c r="E92" s="100">
        <f>IF(C92=C$5,'Методика (Раздел 4)'!C$14,IF(C92=C$6,'Методика (Раздел 4)'!C$15,0))</f>
        <v>0</v>
      </c>
      <c r="F92" s="61"/>
      <c r="G92" s="100">
        <f t="shared" si="7"/>
        <v>0</v>
      </c>
      <c r="H92" s="113" t="s">
        <v>302</v>
      </c>
      <c r="I92" s="1"/>
      <c r="J92" s="1"/>
      <c r="K92" s="1"/>
      <c r="L92" s="1"/>
      <c r="M92" s="1"/>
      <c r="N92" s="1"/>
      <c r="O92" s="1"/>
    </row>
    <row r="93" spans="1:15" ht="15.95" customHeight="1" x14ac:dyDescent="0.2">
      <c r="A93" s="28">
        <v>77</v>
      </c>
      <c r="B93" s="73" t="s">
        <v>83</v>
      </c>
      <c r="C93" s="112" t="s">
        <v>196</v>
      </c>
      <c r="D93" s="60"/>
      <c r="E93" s="100">
        <f>IF(C93=C$5,'Методика (Раздел 4)'!C$14,IF(C93=C$6,'Методика (Раздел 4)'!C$15,0))</f>
        <v>0</v>
      </c>
      <c r="F93" s="61"/>
      <c r="G93" s="100">
        <f t="shared" si="7"/>
        <v>0</v>
      </c>
      <c r="H93" s="140" t="s">
        <v>303</v>
      </c>
      <c r="I93" s="1"/>
      <c r="J93" s="1"/>
      <c r="K93" s="1"/>
      <c r="L93" s="1"/>
      <c r="M93" s="1"/>
      <c r="N93" s="1"/>
      <c r="O93" s="1"/>
    </row>
    <row r="94" spans="1:15" ht="15.95" customHeight="1" x14ac:dyDescent="0.2">
      <c r="A94" s="28">
        <v>78</v>
      </c>
      <c r="B94" s="73" t="s">
        <v>84</v>
      </c>
      <c r="C94" s="112" t="s">
        <v>196</v>
      </c>
      <c r="D94" s="60"/>
      <c r="E94" s="100">
        <f>IF(C94=C$5,'Методика (Раздел 4)'!C$14,IF(C94=C$6,'Методика (Раздел 4)'!C$15,0))</f>
        <v>0</v>
      </c>
      <c r="F94" s="61"/>
      <c r="G94" s="100">
        <f t="shared" si="7"/>
        <v>0</v>
      </c>
      <c r="H94" s="140" t="s">
        <v>305</v>
      </c>
      <c r="I94" s="1"/>
      <c r="J94" s="1"/>
      <c r="K94" s="1"/>
      <c r="L94" s="1"/>
      <c r="M94" s="1"/>
      <c r="N94" s="1"/>
      <c r="O94" s="1"/>
    </row>
    <row r="95" spans="1:15" ht="15.95" customHeight="1" x14ac:dyDescent="0.2">
      <c r="A95" s="28">
        <v>79</v>
      </c>
      <c r="B95" s="73" t="s">
        <v>85</v>
      </c>
      <c r="C95" s="112" t="s">
        <v>196</v>
      </c>
      <c r="D95" s="60"/>
      <c r="E95" s="100">
        <f>IF(C95=C$5,'Методика (Раздел 4)'!C$14,IF(C95=C$6,'Методика (Раздел 4)'!C$15,0))</f>
        <v>0</v>
      </c>
      <c r="F95" s="61"/>
      <c r="G95" s="100">
        <f t="shared" si="7"/>
        <v>0</v>
      </c>
      <c r="H95" s="140" t="s">
        <v>306</v>
      </c>
      <c r="I95" s="1"/>
      <c r="J95" s="1"/>
      <c r="K95" s="1"/>
      <c r="L95" s="1"/>
      <c r="M95" s="1"/>
      <c r="N95" s="1"/>
      <c r="O95" s="1"/>
    </row>
    <row r="96" spans="1:15" ht="15" customHeight="1" x14ac:dyDescent="0.2">
      <c r="A96" s="28">
        <v>80</v>
      </c>
      <c r="B96" s="73" t="s">
        <v>86</v>
      </c>
      <c r="C96" s="112" t="s">
        <v>196</v>
      </c>
      <c r="D96" s="60"/>
      <c r="E96" s="100">
        <f>IF(C96=C$5,'Методика (Раздел 4)'!C$14,IF(C96=C$6,'Методика (Раздел 4)'!C$15,0))</f>
        <v>0</v>
      </c>
      <c r="F96" s="61"/>
      <c r="G96" s="100">
        <f t="shared" si="7"/>
        <v>0</v>
      </c>
      <c r="H96" s="113" t="s">
        <v>423</v>
      </c>
      <c r="I96" s="1"/>
      <c r="J96" s="1"/>
      <c r="K96" s="1"/>
      <c r="L96" s="1"/>
      <c r="M96" s="1"/>
      <c r="N96" s="1"/>
      <c r="O96" s="1"/>
    </row>
    <row r="97" spans="1:15" ht="13.5" customHeight="1" x14ac:dyDescent="0.2">
      <c r="A97" s="28">
        <v>81</v>
      </c>
      <c r="B97" s="73" t="s">
        <v>87</v>
      </c>
      <c r="C97" s="112" t="s">
        <v>196</v>
      </c>
      <c r="D97" s="60"/>
      <c r="E97" s="100">
        <f>IF(C97=C$5,'Методика (Раздел 4)'!C$14,IF(C97=C$6,'Методика (Раздел 4)'!C$15,0))</f>
        <v>0</v>
      </c>
      <c r="F97" s="61"/>
      <c r="G97" s="100">
        <f t="shared" si="7"/>
        <v>0</v>
      </c>
      <c r="H97" s="113" t="s">
        <v>422</v>
      </c>
      <c r="I97" s="1"/>
      <c r="J97" s="1"/>
      <c r="K97" s="1"/>
      <c r="L97" s="1"/>
      <c r="M97" s="1"/>
      <c r="N97" s="1"/>
      <c r="O97" s="1"/>
    </row>
    <row r="98" spans="1:15" ht="14.25" customHeight="1" x14ac:dyDescent="0.2">
      <c r="A98" s="28">
        <v>82</v>
      </c>
      <c r="B98" s="73" t="s">
        <v>88</v>
      </c>
      <c r="C98" s="112" t="s">
        <v>196</v>
      </c>
      <c r="D98" s="60"/>
      <c r="E98" s="100">
        <f>IF(C98=C$5,'Методика (Раздел 4)'!C$14,IF(C98=C$6,'Методика (Раздел 4)'!C$15,0))</f>
        <v>0</v>
      </c>
      <c r="F98" s="61"/>
      <c r="G98" s="100">
        <f t="shared" si="7"/>
        <v>0</v>
      </c>
      <c r="H98" s="113" t="s">
        <v>309</v>
      </c>
    </row>
    <row r="99" spans="1:15" ht="14.25" customHeight="1" x14ac:dyDescent="0.2">
      <c r="A99" s="28">
        <v>83</v>
      </c>
      <c r="B99" s="73" t="s">
        <v>89</v>
      </c>
      <c r="C99" s="112" t="s">
        <v>196</v>
      </c>
      <c r="D99" s="60"/>
      <c r="E99" s="100">
        <f>IF(C99=C$5,'Методика (Раздел 4)'!C$14,IF(C99=C$6,'Методика (Раздел 4)'!C$15,0))</f>
        <v>0</v>
      </c>
      <c r="F99" s="61"/>
      <c r="G99" s="100">
        <f t="shared" si="7"/>
        <v>0</v>
      </c>
      <c r="H99" s="121" t="s">
        <v>433</v>
      </c>
    </row>
    <row r="100" spans="1:15" s="66" customFormat="1" ht="15.95" customHeight="1" x14ac:dyDescent="0.2">
      <c r="A100" s="27"/>
      <c r="B100" s="42" t="s">
        <v>213</v>
      </c>
      <c r="C100" s="115"/>
      <c r="D100" s="64"/>
      <c r="E100" s="58"/>
      <c r="F100" s="58"/>
      <c r="G100" s="58"/>
      <c r="H100" s="117"/>
      <c r="I100" s="65"/>
      <c r="J100" s="65"/>
      <c r="K100" s="65"/>
      <c r="L100" s="65"/>
      <c r="M100" s="65"/>
      <c r="N100" s="65"/>
      <c r="O100" s="65"/>
    </row>
    <row r="101" spans="1:15" x14ac:dyDescent="0.2">
      <c r="A101" s="28">
        <v>84</v>
      </c>
      <c r="B101" s="74" t="s">
        <v>214</v>
      </c>
      <c r="C101" s="112" t="s">
        <v>196</v>
      </c>
      <c r="D101" s="60"/>
      <c r="E101" s="100">
        <f>IF(C101=C$5,'Методика (Раздел 4)'!C$14,IF(C101=C$6,'Методика (Раздел 4)'!C$15,0))</f>
        <v>0</v>
      </c>
      <c r="F101" s="61"/>
      <c r="G101" s="100">
        <f>E101*(1-F101)</f>
        <v>0</v>
      </c>
      <c r="H101" s="128" t="s">
        <v>412</v>
      </c>
    </row>
    <row r="102" spans="1:15" x14ac:dyDescent="0.2">
      <c r="A102" s="28">
        <v>85</v>
      </c>
      <c r="B102" s="74" t="s">
        <v>215</v>
      </c>
      <c r="C102" s="112" t="s">
        <v>196</v>
      </c>
      <c r="D102" s="60"/>
      <c r="E102" s="100">
        <f>IF(C102=C$5,'Методика (Раздел 4)'!C$14,IF(C102=C$6,'Методика (Раздел 4)'!C$15,0))</f>
        <v>0</v>
      </c>
      <c r="F102" s="61"/>
      <c r="G102" s="100">
        <f>E102*(1-F102)</f>
        <v>0</v>
      </c>
      <c r="H102" s="113" t="s">
        <v>414</v>
      </c>
    </row>
    <row r="106" spans="1:15" x14ac:dyDescent="0.2">
      <c r="A106" s="38"/>
      <c r="B106" s="75"/>
      <c r="C106" s="39"/>
      <c r="E106" s="39"/>
      <c r="F106" s="39"/>
      <c r="G106" s="39"/>
      <c r="H106" s="39"/>
    </row>
    <row r="113" spans="1:8" x14ac:dyDescent="0.2">
      <c r="A113" s="38"/>
      <c r="B113" s="75"/>
      <c r="C113" s="39"/>
      <c r="E113" s="39"/>
      <c r="F113" s="39"/>
      <c r="G113" s="39"/>
      <c r="H113" s="39"/>
    </row>
    <row r="117" spans="1:8" x14ac:dyDescent="0.2">
      <c r="A117" s="38"/>
      <c r="B117" s="75"/>
      <c r="C117" s="39"/>
      <c r="E117" s="39"/>
      <c r="F117" s="39"/>
      <c r="G117" s="39"/>
      <c r="H117" s="39"/>
    </row>
    <row r="120" spans="1:8" x14ac:dyDescent="0.2">
      <c r="A120" s="38"/>
      <c r="B120" s="75"/>
      <c r="C120" s="39"/>
      <c r="E120" s="39"/>
      <c r="F120" s="39"/>
      <c r="G120" s="39"/>
      <c r="H120" s="39"/>
    </row>
    <row r="124" spans="1:8" x14ac:dyDescent="0.2">
      <c r="A124" s="38"/>
      <c r="B124" s="75"/>
      <c r="C124" s="39"/>
      <c r="E124" s="39"/>
      <c r="F124" s="39"/>
      <c r="G124" s="39"/>
      <c r="H124" s="39"/>
    </row>
    <row r="127" spans="1:8" x14ac:dyDescent="0.2">
      <c r="A127" s="38"/>
      <c r="B127" s="75"/>
      <c r="C127" s="39"/>
      <c r="E127" s="39"/>
      <c r="F127" s="39"/>
      <c r="G127" s="39"/>
      <c r="H127" s="39"/>
    </row>
    <row r="131" spans="1:8" x14ac:dyDescent="0.2">
      <c r="A131" s="38"/>
      <c r="B131" s="75"/>
      <c r="C131" s="39"/>
      <c r="E131" s="39"/>
      <c r="F131" s="39"/>
      <c r="G131" s="39"/>
      <c r="H131" s="39"/>
    </row>
  </sheetData>
  <mergeCells count="9">
    <mergeCell ref="A4:A7"/>
    <mergeCell ref="D4:D7"/>
    <mergeCell ref="E4:G4"/>
    <mergeCell ref="H4:H7"/>
    <mergeCell ref="B3:H3"/>
    <mergeCell ref="B5:B7"/>
    <mergeCell ref="E5:E7"/>
    <mergeCell ref="F5:F7"/>
    <mergeCell ref="G5:G7"/>
  </mergeCells>
  <dataValidations count="2">
    <dataValidation type="list" allowBlank="1" showInputMessage="1" showErrorMessage="1" sqref="F10:F27 F29:F39 F41:F46 F48:F54 F56:F69 F71:F76 F78:F89 F91:F99 F101:F102">
      <formula1>Коэфициент</formula1>
    </dataValidation>
    <dataValidation type="list" allowBlank="1" showInputMessage="1" showErrorMessage="1" sqref="C71:C76 C78:C89 C91:C99 C101:C102 C56:C69 C10:C27 C29:C39 C41:C46 C48:C54">
      <formula1>Выбор_4.2</formula1>
    </dataValidation>
  </dataValidations>
  <hyperlinks>
    <hyperlink ref="H61" r:id="rId1"/>
    <hyperlink ref="H63" r:id="rId2"/>
    <hyperlink ref="H71" r:id="rId3"/>
    <hyperlink ref="H72" r:id="rId4"/>
    <hyperlink ref="H73" r:id="rId5"/>
    <hyperlink ref="H75" display="http://www.depfin.admhmao.ru/wps/portal/fin/home/question/!ut/p/b1/04_SjzQ3NTc0sbA0M9SP0I_KSyzLTE8syczPS8wB8aPM4h09Q4LCvN0NDfwtXQ0NPC0DjQMM3QOMLcxBGiKBCgxwAEcDQvq99KPSc_KTgFaF60eBFeMxy88jPzdVPzcqxyJb11ERAJQXIVg!/dl4/d5/L2dJQSEvUUt3QS80SmtFL1o2XzA3OE1NOVMz"/>
    <hyperlink ref="H74" r:id="rId6"/>
    <hyperlink ref="H76" r:id="rId7" location="bc"/>
    <hyperlink ref="H83" r:id="rId8"/>
    <hyperlink ref="H86" r:id="rId9"/>
    <hyperlink ref="H46" r:id="rId10"/>
    <hyperlink ref="H17" r:id="rId11"/>
    <hyperlink ref="H16" r:id="rId12"/>
    <hyperlink ref="H14" r:id="rId13"/>
    <hyperlink ref="H19" r:id="rId14"/>
    <hyperlink ref="H12" r:id="rId15"/>
    <hyperlink ref="H10" r:id="rId16" display="http://beldepfin.ru/?page_id=51"/>
    <hyperlink ref="H15" r:id="rId17"/>
    <hyperlink ref="H23" r:id="rId18"/>
    <hyperlink ref="H43" r:id="rId19"/>
    <hyperlink ref="H54" r:id="rId20"/>
    <hyperlink ref="H53" r:id="rId21"/>
    <hyperlink ref="H94" r:id="rId22"/>
    <hyperlink ref="H95" r:id="rId23"/>
    <hyperlink ref="H93" r:id="rId24"/>
    <hyperlink ref="H82" r:id="rId25"/>
    <hyperlink ref="H85" r:id="rId26"/>
    <hyperlink ref="H27" r:id="rId27"/>
    <hyperlink ref="H25" r:id="rId28"/>
  </hyperlinks>
  <pageMargins left="0.70866141732283472" right="0.70866141732283472" top="0.74803149606299213" bottom="0.74803149606299213" header="0.31496062992125984" footer="0.31496062992125984"/>
  <pageSetup paperSize="9" scale="67" fitToHeight="3" orientation="landscape" r:id="rId29"/>
  <headerFooter>
    <oddFooter>&amp;A&amp;RСтраница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31"/>
  <sheetViews>
    <sheetView zoomScaleNormal="100" workbookViewId="0">
      <pane xSplit="2" ySplit="9" topLeftCell="C25" activePane="bottomRight" state="frozen"/>
      <selection pane="topRight" activeCell="C1" sqref="C1"/>
      <selection pane="bottomLeft" activeCell="A10" sqref="A10"/>
      <selection pane="bottomRight" activeCell="I1" sqref="I1:I1048576"/>
    </sheetView>
  </sheetViews>
  <sheetFormatPr defaultColWidth="9.140625" defaultRowHeight="12.75" x14ac:dyDescent="0.2"/>
  <cols>
    <col min="1" max="1" width="3.28515625" style="37" customWidth="1"/>
    <col min="2" max="2" width="31.85546875" style="66" customWidth="1"/>
    <col min="3" max="3" width="35.5703125" style="36" customWidth="1"/>
    <col min="4" max="4" width="24.7109375" style="36" customWidth="1"/>
    <col min="5" max="5" width="10.7109375" style="36" customWidth="1"/>
    <col min="6" max="6" width="19.28515625" style="36" customWidth="1"/>
    <col min="7" max="7" width="9.7109375" style="36" customWidth="1"/>
    <col min="8" max="8" width="38.7109375" style="90" customWidth="1"/>
    <col min="9" max="16384" width="9.140625" style="21"/>
  </cols>
  <sheetData>
    <row r="1" spans="1:15" s="1" customFormat="1" ht="21" customHeight="1" x14ac:dyDescent="0.2">
      <c r="A1" s="12"/>
      <c r="B1" s="133" t="s">
        <v>416</v>
      </c>
      <c r="C1" s="18"/>
      <c r="D1" s="18"/>
      <c r="E1" s="18"/>
      <c r="F1" s="18"/>
      <c r="G1" s="18"/>
      <c r="H1" s="18"/>
    </row>
    <row r="2" spans="1:15" s="1" customFormat="1" ht="12.75" customHeight="1" x14ac:dyDescent="0.2">
      <c r="A2" s="12"/>
      <c r="B2" s="63" t="s">
        <v>230</v>
      </c>
      <c r="C2" s="20"/>
      <c r="D2" s="20"/>
      <c r="E2" s="20"/>
      <c r="F2" s="20"/>
      <c r="G2" s="20"/>
      <c r="H2" s="20"/>
    </row>
    <row r="3" spans="1:15" ht="69.75" customHeight="1" x14ac:dyDescent="0.2">
      <c r="A3" s="12"/>
      <c r="B3" s="170" t="str">
        <f>'Методика (Раздел 4)'!B18</f>
        <v xml:space="preserve">Оценка показателя осуществляется на основе кнопок социальных сетей, установленных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Для оценки показателя требуется публикация в течение первого квартала 2015 года информации о бюджете на странице субъекта РФ или финансового органа РФ хотя бы в одной социальной сети, доступ в которую возможен с использованием кнопки, установленной на портале (сайте) субъекта РФ, предназначенном для публикации бюджетных данных, или на специализированном портале (сайте) субъекта РФ для публикации информации о бюджетных данных для граждан. </v>
      </c>
      <c r="C3" s="170"/>
      <c r="D3" s="170"/>
      <c r="E3" s="170"/>
      <c r="F3" s="170"/>
      <c r="G3" s="170"/>
      <c r="H3" s="170"/>
    </row>
    <row r="4" spans="1:15" ht="58.9" customHeight="1" x14ac:dyDescent="0.2">
      <c r="A4" s="171" t="s">
        <v>182</v>
      </c>
      <c r="B4" s="71" t="s">
        <v>211</v>
      </c>
      <c r="C4" s="13" t="str">
        <f>'Методика (Раздел 4)'!B17</f>
        <v>Использовались ли в I квартале 2015 года органами государственной власти субъекта РФ социальные сети для распространения информации о бюджете?</v>
      </c>
      <c r="D4" s="13" t="s">
        <v>397</v>
      </c>
      <c r="E4" s="174" t="s">
        <v>98</v>
      </c>
      <c r="F4" s="175"/>
      <c r="G4" s="176"/>
      <c r="H4" s="183" t="s">
        <v>100</v>
      </c>
      <c r="I4" s="1"/>
      <c r="J4" s="1"/>
      <c r="K4" s="1"/>
      <c r="L4" s="1"/>
      <c r="M4" s="1"/>
      <c r="N4" s="1"/>
      <c r="O4" s="1"/>
    </row>
    <row r="5" spans="1:15" s="26" customFormat="1" ht="21.75" customHeight="1" x14ac:dyDescent="0.2">
      <c r="A5" s="172"/>
      <c r="B5" s="188" t="s">
        <v>212</v>
      </c>
      <c r="C5" s="22" t="str">
        <f>'Методика (Раздел 4)'!B19</f>
        <v>Да, использовались</v>
      </c>
      <c r="D5" s="191" t="s">
        <v>106</v>
      </c>
      <c r="E5" s="180" t="s">
        <v>184</v>
      </c>
      <c r="F5" s="177" t="s">
        <v>430</v>
      </c>
      <c r="G5" s="180" t="s">
        <v>218</v>
      </c>
      <c r="H5" s="184"/>
      <c r="I5" s="25"/>
      <c r="J5" s="25"/>
      <c r="K5" s="25"/>
      <c r="L5" s="25"/>
      <c r="M5" s="25"/>
      <c r="N5" s="25"/>
      <c r="O5" s="25"/>
    </row>
    <row r="6" spans="1:15" s="26" customFormat="1" ht="31.15" customHeight="1" x14ac:dyDescent="0.2">
      <c r="A6" s="172"/>
      <c r="B6" s="189"/>
      <c r="C6" s="22" t="str">
        <f>'Методика (Раздел 4)'!B20</f>
        <v>Нет, не использовались</v>
      </c>
      <c r="D6" s="192"/>
      <c r="E6" s="181"/>
      <c r="F6" s="178"/>
      <c r="G6" s="181"/>
      <c r="H6" s="185"/>
      <c r="I6" s="25"/>
      <c r="J6" s="25"/>
      <c r="K6" s="25"/>
      <c r="L6" s="25"/>
      <c r="M6" s="25"/>
      <c r="N6" s="25"/>
      <c r="O6" s="25"/>
    </row>
    <row r="7" spans="1:15" s="26" customFormat="1" ht="21.75" hidden="1" customHeight="1" x14ac:dyDescent="0.2">
      <c r="A7" s="14"/>
      <c r="B7" s="190"/>
      <c r="C7" s="22"/>
      <c r="D7" s="23"/>
      <c r="E7" s="182"/>
      <c r="F7" s="179"/>
      <c r="G7" s="182"/>
      <c r="H7" s="24"/>
      <c r="I7" s="25"/>
      <c r="J7" s="25"/>
      <c r="K7" s="25"/>
      <c r="L7" s="25"/>
      <c r="M7" s="25"/>
      <c r="N7" s="25"/>
      <c r="O7" s="25"/>
    </row>
    <row r="8" spans="1:15" s="26" customFormat="1" ht="21.75" hidden="1" customHeight="1" x14ac:dyDescent="0.2">
      <c r="A8" s="15"/>
      <c r="B8" s="76"/>
      <c r="C8" s="22"/>
      <c r="D8" s="23"/>
      <c r="E8" s="24"/>
      <c r="F8" s="24"/>
      <c r="G8" s="24"/>
      <c r="H8" s="24"/>
      <c r="I8" s="25"/>
      <c r="J8" s="25"/>
      <c r="K8" s="25"/>
      <c r="L8" s="25"/>
      <c r="M8" s="25"/>
      <c r="N8" s="25"/>
      <c r="O8" s="25"/>
    </row>
    <row r="9" spans="1:15" s="41" customFormat="1" ht="15.95" customHeight="1" x14ac:dyDescent="0.2">
      <c r="A9" s="27"/>
      <c r="B9" s="42" t="s">
        <v>0</v>
      </c>
      <c r="C9" s="32"/>
      <c r="D9" s="33"/>
      <c r="E9" s="33"/>
      <c r="F9" s="33"/>
      <c r="G9" s="33"/>
      <c r="H9" s="33"/>
      <c r="I9" s="40"/>
      <c r="J9" s="40"/>
      <c r="K9" s="40"/>
      <c r="L9" s="40"/>
      <c r="M9" s="40"/>
      <c r="N9" s="40"/>
      <c r="O9" s="40"/>
    </row>
    <row r="10" spans="1:15" ht="15.95" customHeight="1" x14ac:dyDescent="0.2">
      <c r="A10" s="28">
        <v>1</v>
      </c>
      <c r="B10" s="77" t="s">
        <v>1</v>
      </c>
      <c r="C10" s="29" t="s">
        <v>198</v>
      </c>
      <c r="D10" s="29" t="s">
        <v>232</v>
      </c>
      <c r="E10" s="83">
        <f>IF(C10=C$5,'Методика (Раздел 4)'!C$19,0)</f>
        <v>1</v>
      </c>
      <c r="F10" s="83"/>
      <c r="G10" s="83">
        <f>E10*(1-F10)</f>
        <v>1</v>
      </c>
      <c r="H10" s="85" t="s">
        <v>233</v>
      </c>
      <c r="I10" s="1"/>
      <c r="J10" s="1"/>
      <c r="K10" s="1"/>
      <c r="L10" s="1"/>
      <c r="M10" s="1"/>
      <c r="N10" s="1"/>
      <c r="O10" s="1"/>
    </row>
    <row r="11" spans="1:15" ht="15.95" customHeight="1" x14ac:dyDescent="0.2">
      <c r="A11" s="28">
        <v>2</v>
      </c>
      <c r="B11" s="73" t="s">
        <v>2</v>
      </c>
      <c r="C11" s="29" t="s">
        <v>199</v>
      </c>
      <c r="D11" s="29"/>
      <c r="E11" s="83">
        <f>IF(C11=C$5,'Методика (Раздел 4)'!C$19,0)</f>
        <v>0</v>
      </c>
      <c r="F11" s="83"/>
      <c r="G11" s="83">
        <f t="shared" ref="G11:G27" si="0">E11*(1-F11)</f>
        <v>0</v>
      </c>
      <c r="H11" s="86" t="s">
        <v>108</v>
      </c>
      <c r="I11" s="1"/>
      <c r="J11" s="1"/>
      <c r="K11" s="1"/>
      <c r="L11" s="1"/>
      <c r="M11" s="1"/>
      <c r="N11" s="1"/>
      <c r="O11" s="1"/>
    </row>
    <row r="12" spans="1:15" ht="15.95" customHeight="1" x14ac:dyDescent="0.2">
      <c r="A12" s="28">
        <v>3</v>
      </c>
      <c r="B12" s="73" t="s">
        <v>3</v>
      </c>
      <c r="C12" s="29" t="s">
        <v>199</v>
      </c>
      <c r="D12" s="29"/>
      <c r="E12" s="83">
        <f>IF(C12=C$5,'Методика (Раздел 4)'!C$19,0)</f>
        <v>0</v>
      </c>
      <c r="F12" s="83"/>
      <c r="G12" s="83">
        <f t="shared" si="0"/>
        <v>0</v>
      </c>
      <c r="H12" s="86" t="s">
        <v>109</v>
      </c>
      <c r="I12" s="1"/>
      <c r="J12" s="1"/>
      <c r="K12" s="1"/>
      <c r="L12" s="1"/>
      <c r="M12" s="1"/>
      <c r="N12" s="1"/>
      <c r="O12" s="1"/>
    </row>
    <row r="13" spans="1:15" ht="15.95" customHeight="1" x14ac:dyDescent="0.2">
      <c r="A13" s="28">
        <v>4</v>
      </c>
      <c r="B13" s="73" t="s">
        <v>4</v>
      </c>
      <c r="C13" s="29" t="s">
        <v>199</v>
      </c>
      <c r="D13" s="29"/>
      <c r="E13" s="83">
        <f>IF(C13=C$5,'Методика (Раздел 4)'!C$19,0)</f>
        <v>0</v>
      </c>
      <c r="F13" s="83"/>
      <c r="G13" s="83">
        <f t="shared" si="0"/>
        <v>0</v>
      </c>
      <c r="H13" s="86" t="s">
        <v>111</v>
      </c>
      <c r="I13" s="1"/>
      <c r="J13" s="1"/>
      <c r="K13" s="1"/>
      <c r="L13" s="1"/>
      <c r="M13" s="1"/>
      <c r="N13" s="1"/>
      <c r="O13" s="1"/>
    </row>
    <row r="14" spans="1:15" ht="15.95" customHeight="1" x14ac:dyDescent="0.2">
      <c r="A14" s="28">
        <v>5</v>
      </c>
      <c r="B14" s="73" t="s">
        <v>5</v>
      </c>
      <c r="C14" s="29" t="s">
        <v>199</v>
      </c>
      <c r="D14" s="30"/>
      <c r="E14" s="83">
        <f>IF(C14=C$5,'Методика (Раздел 4)'!C$19,0)</f>
        <v>0</v>
      </c>
      <c r="F14" s="83"/>
      <c r="G14" s="83">
        <f t="shared" si="0"/>
        <v>0</v>
      </c>
      <c r="H14" s="86" t="s">
        <v>332</v>
      </c>
      <c r="I14" s="1"/>
      <c r="J14" s="1"/>
      <c r="K14" s="1"/>
      <c r="L14" s="1"/>
      <c r="M14" s="1"/>
      <c r="N14" s="1"/>
      <c r="O14" s="1"/>
    </row>
    <row r="15" spans="1:15" ht="15.95" customHeight="1" x14ac:dyDescent="0.2">
      <c r="A15" s="28">
        <v>6</v>
      </c>
      <c r="B15" s="73" t="s">
        <v>6</v>
      </c>
      <c r="C15" s="29" t="s">
        <v>199</v>
      </c>
      <c r="D15" s="29"/>
      <c r="E15" s="83">
        <f>IF(C15=C$5,'Методика (Раздел 4)'!C$19,0)</f>
        <v>0</v>
      </c>
      <c r="F15" s="83"/>
      <c r="G15" s="83">
        <f t="shared" si="0"/>
        <v>0</v>
      </c>
      <c r="H15" s="86" t="s">
        <v>237</v>
      </c>
      <c r="I15" s="1"/>
      <c r="J15" s="1"/>
      <c r="K15" s="1"/>
      <c r="L15" s="1"/>
      <c r="M15" s="1"/>
      <c r="N15" s="1"/>
      <c r="O15" s="1"/>
    </row>
    <row r="16" spans="1:15" ht="15.95" customHeight="1" x14ac:dyDescent="0.2">
      <c r="A16" s="28">
        <v>7</v>
      </c>
      <c r="B16" s="73" t="s">
        <v>7</v>
      </c>
      <c r="C16" s="29" t="s">
        <v>199</v>
      </c>
      <c r="D16" s="29"/>
      <c r="E16" s="83">
        <f>IF(C16=C$5,'Методика (Раздел 4)'!C$19,0)</f>
        <v>0</v>
      </c>
      <c r="F16" s="83"/>
      <c r="G16" s="83">
        <f t="shared" si="0"/>
        <v>0</v>
      </c>
      <c r="H16" s="86" t="s">
        <v>314</v>
      </c>
      <c r="I16" s="1"/>
      <c r="J16" s="1"/>
      <c r="K16" s="1"/>
      <c r="L16" s="1"/>
      <c r="M16" s="1"/>
      <c r="N16" s="1"/>
      <c r="O16" s="1"/>
    </row>
    <row r="17" spans="1:15" ht="15.95" customHeight="1" x14ac:dyDescent="0.2">
      <c r="A17" s="28">
        <v>8</v>
      </c>
      <c r="B17" s="73" t="s">
        <v>8</v>
      </c>
      <c r="C17" s="29" t="s">
        <v>199</v>
      </c>
      <c r="D17" s="30"/>
      <c r="E17" s="83">
        <f>IF(C17=C$5,'Методика (Раздел 4)'!C$19,0)</f>
        <v>0</v>
      </c>
      <c r="F17" s="83"/>
      <c r="G17" s="83">
        <f t="shared" si="0"/>
        <v>0</v>
      </c>
      <c r="H17" s="86" t="s">
        <v>113</v>
      </c>
      <c r="I17" s="1"/>
      <c r="J17" s="1"/>
      <c r="K17" s="1"/>
      <c r="L17" s="1"/>
      <c r="M17" s="1"/>
      <c r="N17" s="1"/>
      <c r="O17" s="1"/>
    </row>
    <row r="18" spans="1:15" ht="15.95" customHeight="1" x14ac:dyDescent="0.2">
      <c r="A18" s="28">
        <v>9</v>
      </c>
      <c r="B18" s="73" t="s">
        <v>9</v>
      </c>
      <c r="C18" s="29" t="s">
        <v>199</v>
      </c>
      <c r="D18" s="30"/>
      <c r="E18" s="83">
        <f>IF(C18=C$5,'Методика (Раздел 4)'!C$19,0)</f>
        <v>0</v>
      </c>
      <c r="F18" s="83"/>
      <c r="G18" s="83">
        <f t="shared" si="0"/>
        <v>0</v>
      </c>
      <c r="H18" s="86" t="s">
        <v>329</v>
      </c>
      <c r="I18" s="1"/>
      <c r="J18" s="1"/>
      <c r="K18" s="1"/>
      <c r="L18" s="1"/>
      <c r="M18" s="1"/>
      <c r="N18" s="1"/>
      <c r="O18" s="1"/>
    </row>
    <row r="19" spans="1:15" ht="15.95" customHeight="1" x14ac:dyDescent="0.2">
      <c r="A19" s="28">
        <v>10</v>
      </c>
      <c r="B19" s="77" t="s">
        <v>10</v>
      </c>
      <c r="C19" s="29" t="s">
        <v>198</v>
      </c>
      <c r="D19" s="30" t="s">
        <v>331</v>
      </c>
      <c r="E19" s="83">
        <f>IF(C19=C$5,'Методика (Раздел 4)'!C$19,0)</f>
        <v>1</v>
      </c>
      <c r="F19" s="83"/>
      <c r="G19" s="83">
        <f t="shared" si="0"/>
        <v>1</v>
      </c>
      <c r="H19" s="85" t="s">
        <v>330</v>
      </c>
      <c r="I19" s="1"/>
      <c r="J19" s="1"/>
      <c r="K19" s="1"/>
      <c r="L19" s="1"/>
      <c r="M19" s="1"/>
      <c r="N19" s="1"/>
      <c r="O19" s="1"/>
    </row>
    <row r="20" spans="1:15" ht="15.95" customHeight="1" x14ac:dyDescent="0.2">
      <c r="A20" s="28">
        <v>11</v>
      </c>
      <c r="B20" s="73" t="s">
        <v>11</v>
      </c>
      <c r="C20" s="29" t="s">
        <v>199</v>
      </c>
      <c r="D20" s="30"/>
      <c r="E20" s="83">
        <f>IF(C20=C$5,'Методика (Раздел 4)'!C$19,0)</f>
        <v>0</v>
      </c>
      <c r="F20" s="83"/>
      <c r="G20" s="83">
        <f t="shared" si="0"/>
        <v>0</v>
      </c>
      <c r="H20" s="86" t="s">
        <v>349</v>
      </c>
      <c r="I20" s="1"/>
      <c r="J20" s="1"/>
      <c r="K20" s="1"/>
      <c r="L20" s="1"/>
      <c r="M20" s="1"/>
      <c r="N20" s="1"/>
      <c r="O20" s="1"/>
    </row>
    <row r="21" spans="1:15" ht="15.95" customHeight="1" x14ac:dyDescent="0.2">
      <c r="A21" s="28">
        <v>12</v>
      </c>
      <c r="B21" s="73" t="s">
        <v>12</v>
      </c>
      <c r="C21" s="29" t="s">
        <v>199</v>
      </c>
      <c r="D21" s="30"/>
      <c r="E21" s="83">
        <f>IF(C21=C$5,'Методика (Раздел 4)'!C$19,0)</f>
        <v>0</v>
      </c>
      <c r="F21" s="83"/>
      <c r="G21" s="83">
        <f t="shared" si="0"/>
        <v>0</v>
      </c>
      <c r="H21" s="86" t="s">
        <v>115</v>
      </c>
      <c r="I21" s="1"/>
      <c r="J21" s="1"/>
      <c r="K21" s="1"/>
      <c r="L21" s="1"/>
      <c r="M21" s="1"/>
      <c r="N21" s="1"/>
      <c r="O21" s="1"/>
    </row>
    <row r="22" spans="1:15" ht="15.95" customHeight="1" x14ac:dyDescent="0.2">
      <c r="A22" s="28">
        <v>13</v>
      </c>
      <c r="B22" s="73" t="s">
        <v>13</v>
      </c>
      <c r="C22" s="29" t="s">
        <v>199</v>
      </c>
      <c r="D22" s="30"/>
      <c r="E22" s="83">
        <f>IF(C22=C$5,'Методика (Раздел 4)'!C$19,0)</f>
        <v>0</v>
      </c>
      <c r="F22" s="83"/>
      <c r="G22" s="83">
        <f t="shared" si="0"/>
        <v>0</v>
      </c>
      <c r="H22" s="86" t="s">
        <v>116</v>
      </c>
      <c r="I22" s="1"/>
      <c r="J22" s="1"/>
      <c r="K22" s="1"/>
      <c r="L22" s="1"/>
      <c r="M22" s="1"/>
      <c r="N22" s="1"/>
      <c r="O22" s="1"/>
    </row>
    <row r="23" spans="1:15" ht="15.95" customHeight="1" x14ac:dyDescent="0.2">
      <c r="A23" s="28">
        <v>14</v>
      </c>
      <c r="B23" s="77" t="s">
        <v>14</v>
      </c>
      <c r="C23" s="29" t="s">
        <v>198</v>
      </c>
      <c r="D23" s="30" t="s">
        <v>232</v>
      </c>
      <c r="E23" s="83">
        <f>IF(C23=C$5,'Методика (Раздел 4)'!C$19,0)</f>
        <v>1</v>
      </c>
      <c r="F23" s="83"/>
      <c r="G23" s="83">
        <f t="shared" si="0"/>
        <v>1</v>
      </c>
      <c r="H23" s="85" t="s">
        <v>333</v>
      </c>
      <c r="I23" s="1"/>
      <c r="J23" s="1"/>
      <c r="K23" s="1"/>
      <c r="L23" s="1"/>
      <c r="M23" s="1"/>
      <c r="N23" s="1"/>
      <c r="O23" s="1"/>
    </row>
    <row r="24" spans="1:15" ht="15.95" customHeight="1" x14ac:dyDescent="0.2">
      <c r="A24" s="31">
        <v>15</v>
      </c>
      <c r="B24" s="73" t="s">
        <v>15</v>
      </c>
      <c r="C24" s="29" t="s">
        <v>199</v>
      </c>
      <c r="D24" s="30"/>
      <c r="E24" s="83">
        <f>IF(C24=C$5,'Методика (Раздел 4)'!C$19,0)</f>
        <v>0</v>
      </c>
      <c r="F24" s="83"/>
      <c r="G24" s="83">
        <f t="shared" si="0"/>
        <v>0</v>
      </c>
      <c r="H24" s="86" t="s">
        <v>118</v>
      </c>
      <c r="I24" s="1"/>
      <c r="J24" s="1"/>
      <c r="K24" s="1"/>
      <c r="L24" s="1"/>
      <c r="M24" s="1"/>
      <c r="N24" s="1"/>
      <c r="O24" s="1"/>
    </row>
    <row r="25" spans="1:15" ht="15.95" customHeight="1" x14ac:dyDescent="0.2">
      <c r="A25" s="28">
        <v>16</v>
      </c>
      <c r="B25" s="73" t="s">
        <v>16</v>
      </c>
      <c r="C25" s="29" t="s">
        <v>199</v>
      </c>
      <c r="D25" s="29"/>
      <c r="E25" s="83">
        <f>IF(C25=C$5,'Методика (Раздел 4)'!C$19,0)</f>
        <v>0</v>
      </c>
      <c r="F25" s="83"/>
      <c r="G25" s="83">
        <f t="shared" si="0"/>
        <v>0</v>
      </c>
      <c r="H25" s="86" t="s">
        <v>321</v>
      </c>
      <c r="I25" s="1"/>
      <c r="J25" s="1"/>
      <c r="K25" s="1"/>
      <c r="L25" s="1"/>
      <c r="M25" s="1"/>
      <c r="N25" s="1"/>
      <c r="O25" s="1"/>
    </row>
    <row r="26" spans="1:15" ht="15.95" customHeight="1" x14ac:dyDescent="0.2">
      <c r="A26" s="28">
        <v>17</v>
      </c>
      <c r="B26" s="73" t="s">
        <v>17</v>
      </c>
      <c r="C26" s="29" t="s">
        <v>199</v>
      </c>
      <c r="D26" s="30"/>
      <c r="E26" s="83">
        <f>IF(C26=C$5,'Методика (Раздел 4)'!C$19,0)</f>
        <v>0</v>
      </c>
      <c r="F26" s="83"/>
      <c r="G26" s="83">
        <f t="shared" si="0"/>
        <v>0</v>
      </c>
      <c r="H26" s="86" t="s">
        <v>334</v>
      </c>
      <c r="I26" s="1"/>
      <c r="J26" s="1"/>
      <c r="K26" s="1"/>
      <c r="L26" s="1"/>
      <c r="M26" s="1"/>
      <c r="N26" s="1"/>
      <c r="O26" s="1"/>
    </row>
    <row r="27" spans="1:15" ht="15.95" customHeight="1" x14ac:dyDescent="0.2">
      <c r="A27" s="28">
        <v>18</v>
      </c>
      <c r="B27" s="73" t="s">
        <v>18</v>
      </c>
      <c r="C27" s="29" t="s">
        <v>199</v>
      </c>
      <c r="D27" s="29" t="s">
        <v>130</v>
      </c>
      <c r="E27" s="83">
        <f>IF(C27=C$5,'Методика (Раздел 4)'!C$19,0)</f>
        <v>0</v>
      </c>
      <c r="F27" s="83"/>
      <c r="G27" s="83">
        <f t="shared" si="0"/>
        <v>0</v>
      </c>
      <c r="H27" s="86" t="s">
        <v>122</v>
      </c>
      <c r="I27" s="1"/>
      <c r="J27" s="1"/>
      <c r="K27" s="1"/>
      <c r="L27" s="1"/>
      <c r="M27" s="1"/>
      <c r="N27" s="1"/>
      <c r="O27" s="1"/>
    </row>
    <row r="28" spans="1:15" s="41" customFormat="1" ht="15.95" customHeight="1" x14ac:dyDescent="0.2">
      <c r="A28" s="27"/>
      <c r="B28" s="68" t="s">
        <v>19</v>
      </c>
      <c r="C28" s="32"/>
      <c r="D28" s="33"/>
      <c r="E28" s="84"/>
      <c r="F28" s="84"/>
      <c r="G28" s="84"/>
      <c r="H28" s="82"/>
      <c r="I28" s="40"/>
      <c r="J28" s="40"/>
      <c r="K28" s="40"/>
      <c r="L28" s="40"/>
      <c r="M28" s="40"/>
      <c r="N28" s="40"/>
      <c r="O28" s="40"/>
    </row>
    <row r="29" spans="1:15" ht="15.95" customHeight="1" x14ac:dyDescent="0.2">
      <c r="A29" s="28">
        <v>19</v>
      </c>
      <c r="B29" s="77" t="s">
        <v>20</v>
      </c>
      <c r="C29" s="29" t="s">
        <v>198</v>
      </c>
      <c r="D29" s="30" t="s">
        <v>340</v>
      </c>
      <c r="E29" s="83">
        <f>IF(C29=C$5,'Методика (Раздел 4)'!C$19,0)</f>
        <v>1</v>
      </c>
      <c r="F29" s="83"/>
      <c r="G29" s="83">
        <f t="shared" ref="G29:G39" si="1">E29*(1-F29)</f>
        <v>1</v>
      </c>
      <c r="H29" s="85" t="s">
        <v>341</v>
      </c>
      <c r="I29" s="1"/>
      <c r="J29" s="1"/>
      <c r="K29" s="1"/>
      <c r="L29" s="1"/>
      <c r="M29" s="1"/>
      <c r="N29" s="1"/>
      <c r="O29" s="1"/>
    </row>
    <row r="30" spans="1:15" ht="15.95" customHeight="1" x14ac:dyDescent="0.2">
      <c r="A30" s="28">
        <v>20</v>
      </c>
      <c r="B30" s="77" t="s">
        <v>21</v>
      </c>
      <c r="C30" s="29" t="s">
        <v>198</v>
      </c>
      <c r="D30" s="30" t="s">
        <v>246</v>
      </c>
      <c r="E30" s="83">
        <f>IF(C30=C$5,'Методика (Раздел 4)'!C$19,0)</f>
        <v>1</v>
      </c>
      <c r="F30" s="83">
        <v>0.5</v>
      </c>
      <c r="G30" s="83">
        <f t="shared" si="1"/>
        <v>0.5</v>
      </c>
      <c r="H30" s="141" t="s">
        <v>245</v>
      </c>
      <c r="I30" s="1"/>
      <c r="J30" s="1"/>
      <c r="K30" s="1"/>
      <c r="L30" s="1"/>
      <c r="M30" s="1"/>
      <c r="N30" s="1"/>
      <c r="O30" s="1"/>
    </row>
    <row r="31" spans="1:15" ht="15.95" customHeight="1" x14ac:dyDescent="0.2">
      <c r="A31" s="28">
        <v>21</v>
      </c>
      <c r="B31" s="73" t="s">
        <v>22</v>
      </c>
      <c r="C31" s="29" t="s">
        <v>199</v>
      </c>
      <c r="D31" s="30"/>
      <c r="E31" s="83">
        <f>IF(C31=C$5,'Методика (Раздел 4)'!C$19,0)</f>
        <v>0</v>
      </c>
      <c r="F31" s="83"/>
      <c r="G31" s="83">
        <f t="shared" si="1"/>
        <v>0</v>
      </c>
      <c r="H31" s="86" t="s">
        <v>322</v>
      </c>
      <c r="I31" s="1"/>
      <c r="J31" s="1"/>
      <c r="K31" s="1"/>
      <c r="L31" s="1"/>
      <c r="M31" s="1"/>
      <c r="N31" s="1"/>
      <c r="O31" s="1"/>
    </row>
    <row r="32" spans="1:15" ht="15.95" customHeight="1" x14ac:dyDescent="0.2">
      <c r="A32" s="28">
        <v>22</v>
      </c>
      <c r="B32" s="73" t="s">
        <v>23</v>
      </c>
      <c r="C32" s="29" t="s">
        <v>199</v>
      </c>
      <c r="D32" s="30"/>
      <c r="E32" s="83">
        <f>IF(C32=C$5,'Методика (Раздел 4)'!C$19,0)</f>
        <v>0</v>
      </c>
      <c r="F32" s="83"/>
      <c r="G32" s="83">
        <f t="shared" si="1"/>
        <v>0</v>
      </c>
      <c r="H32" s="86" t="s">
        <v>128</v>
      </c>
      <c r="I32" s="1"/>
      <c r="J32" s="1"/>
      <c r="K32" s="1"/>
      <c r="L32" s="1"/>
      <c r="M32" s="1"/>
      <c r="N32" s="1"/>
      <c r="O32" s="1"/>
    </row>
    <row r="33" spans="1:15" ht="15.95" customHeight="1" x14ac:dyDescent="0.2">
      <c r="A33" s="28">
        <v>23</v>
      </c>
      <c r="B33" s="73" t="s">
        <v>24</v>
      </c>
      <c r="C33" s="29" t="s">
        <v>199</v>
      </c>
      <c r="D33" s="30"/>
      <c r="E33" s="83">
        <f>IF(C33=C$5,'Методика (Раздел 4)'!C$19,0)</f>
        <v>0</v>
      </c>
      <c r="F33" s="83"/>
      <c r="G33" s="83">
        <f t="shared" si="1"/>
        <v>0</v>
      </c>
      <c r="H33" s="86" t="s">
        <v>337</v>
      </c>
      <c r="I33" s="1"/>
      <c r="J33" s="1"/>
      <c r="K33" s="1"/>
      <c r="L33" s="1"/>
      <c r="M33" s="1"/>
      <c r="N33" s="1"/>
      <c r="O33" s="1"/>
    </row>
    <row r="34" spans="1:15" ht="15.95" customHeight="1" x14ac:dyDescent="0.2">
      <c r="A34" s="28">
        <v>24</v>
      </c>
      <c r="B34" s="77" t="s">
        <v>25</v>
      </c>
      <c r="C34" s="29" t="s">
        <v>198</v>
      </c>
      <c r="D34" s="30" t="s">
        <v>130</v>
      </c>
      <c r="E34" s="83">
        <f>IF(C34=C$5,'Методика (Раздел 4)'!C$19,0)</f>
        <v>1</v>
      </c>
      <c r="F34" s="83"/>
      <c r="G34" s="83">
        <f t="shared" si="1"/>
        <v>1</v>
      </c>
      <c r="H34" s="85" t="s">
        <v>131</v>
      </c>
      <c r="I34" s="1"/>
      <c r="J34" s="1"/>
      <c r="K34" s="1"/>
      <c r="L34" s="1"/>
      <c r="M34" s="1"/>
      <c r="N34" s="1"/>
      <c r="O34" s="1"/>
    </row>
    <row r="35" spans="1:15" ht="15.95" customHeight="1" x14ac:dyDescent="0.2">
      <c r="A35" s="28">
        <v>25</v>
      </c>
      <c r="B35" s="77" t="s">
        <v>26</v>
      </c>
      <c r="C35" s="29" t="s">
        <v>198</v>
      </c>
      <c r="D35" s="30" t="s">
        <v>130</v>
      </c>
      <c r="E35" s="83">
        <f>IF(C35=C$5,'Методика (Раздел 4)'!C$19,0)</f>
        <v>1</v>
      </c>
      <c r="F35" s="83"/>
      <c r="G35" s="83">
        <f t="shared" si="1"/>
        <v>1</v>
      </c>
      <c r="H35" s="85" t="s">
        <v>328</v>
      </c>
      <c r="I35" s="1"/>
      <c r="J35" s="1"/>
      <c r="K35" s="1"/>
      <c r="L35" s="1"/>
      <c r="M35" s="1"/>
      <c r="N35" s="1"/>
      <c r="O35" s="1"/>
    </row>
    <row r="36" spans="1:15" ht="15.95" customHeight="1" x14ac:dyDescent="0.2">
      <c r="A36" s="31">
        <v>26</v>
      </c>
      <c r="B36" s="73" t="s">
        <v>27</v>
      </c>
      <c r="C36" s="29" t="s">
        <v>199</v>
      </c>
      <c r="D36" s="30"/>
      <c r="E36" s="83">
        <f>IF(C36=C$5,'Методика (Раздел 4)'!C$19,0)</f>
        <v>0</v>
      </c>
      <c r="F36" s="83"/>
      <c r="G36" s="83">
        <f t="shared" si="1"/>
        <v>0</v>
      </c>
      <c r="H36" s="86" t="s">
        <v>338</v>
      </c>
      <c r="I36" s="1"/>
      <c r="J36" s="1"/>
      <c r="K36" s="1"/>
      <c r="L36" s="1"/>
      <c r="M36" s="1"/>
      <c r="N36" s="1"/>
      <c r="O36" s="1"/>
    </row>
    <row r="37" spans="1:15" ht="15.95" customHeight="1" x14ac:dyDescent="0.2">
      <c r="A37" s="28">
        <v>27</v>
      </c>
      <c r="B37" s="73" t="s">
        <v>28</v>
      </c>
      <c r="C37" s="29" t="s">
        <v>199</v>
      </c>
      <c r="D37" s="30"/>
      <c r="E37" s="83">
        <f>IF(C37=C$5,'Методика (Раздел 4)'!C$19,0)</f>
        <v>0</v>
      </c>
      <c r="F37" s="83"/>
      <c r="G37" s="83">
        <f t="shared" si="1"/>
        <v>0</v>
      </c>
      <c r="H37" s="86" t="s">
        <v>339</v>
      </c>
      <c r="I37" s="1"/>
      <c r="J37" s="1"/>
      <c r="K37" s="1"/>
      <c r="L37" s="1"/>
      <c r="M37" s="1"/>
      <c r="N37" s="1"/>
      <c r="O37" s="1"/>
    </row>
    <row r="38" spans="1:15" ht="15.95" customHeight="1" x14ac:dyDescent="0.2">
      <c r="A38" s="28">
        <v>28</v>
      </c>
      <c r="B38" s="73" t="s">
        <v>29</v>
      </c>
      <c r="C38" s="29" t="s">
        <v>199</v>
      </c>
      <c r="D38" s="30"/>
      <c r="E38" s="83">
        <f>IF(C38=C$5,'Методика (Раздел 4)'!C$19,0)</f>
        <v>0</v>
      </c>
      <c r="F38" s="83"/>
      <c r="G38" s="83">
        <f t="shared" si="1"/>
        <v>0</v>
      </c>
      <c r="H38" s="87" t="s">
        <v>133</v>
      </c>
      <c r="I38" s="1"/>
      <c r="J38" s="1"/>
      <c r="K38" s="1"/>
      <c r="L38" s="1"/>
      <c r="M38" s="1"/>
      <c r="N38" s="1"/>
      <c r="O38" s="1"/>
    </row>
    <row r="39" spans="1:15" ht="15.95" customHeight="1" x14ac:dyDescent="0.2">
      <c r="A39" s="28">
        <v>29</v>
      </c>
      <c r="B39" s="73" t="s">
        <v>30</v>
      </c>
      <c r="C39" s="29" t="s">
        <v>199</v>
      </c>
      <c r="D39" s="30"/>
      <c r="E39" s="83">
        <f>IF(C39=C$5,'Методика (Раздел 4)'!C$19,0)</f>
        <v>0</v>
      </c>
      <c r="F39" s="83"/>
      <c r="G39" s="83">
        <f t="shared" si="1"/>
        <v>0</v>
      </c>
      <c r="H39" s="86" t="s">
        <v>135</v>
      </c>
      <c r="I39" s="1"/>
      <c r="J39" s="1"/>
      <c r="K39" s="1"/>
      <c r="L39" s="1"/>
      <c r="M39" s="1"/>
      <c r="N39" s="1"/>
      <c r="O39" s="1"/>
    </row>
    <row r="40" spans="1:15" s="41" customFormat="1" ht="15.95" customHeight="1" x14ac:dyDescent="0.2">
      <c r="A40" s="27"/>
      <c r="B40" s="68" t="s">
        <v>31</v>
      </c>
      <c r="C40" s="32"/>
      <c r="D40" s="33"/>
      <c r="E40" s="84"/>
      <c r="F40" s="84"/>
      <c r="G40" s="84"/>
      <c r="H40" s="82"/>
      <c r="I40" s="40"/>
      <c r="J40" s="40"/>
      <c r="K40" s="40"/>
      <c r="L40" s="40"/>
      <c r="M40" s="40"/>
      <c r="N40" s="40"/>
      <c r="O40" s="40"/>
    </row>
    <row r="41" spans="1:15" ht="15.95" customHeight="1" x14ac:dyDescent="0.2">
      <c r="A41" s="34">
        <v>30</v>
      </c>
      <c r="B41" s="73" t="s">
        <v>32</v>
      </c>
      <c r="C41" s="29" t="s">
        <v>199</v>
      </c>
      <c r="D41" s="30"/>
      <c r="E41" s="83">
        <f>IF(C41=C$5,'Методика (Раздел 4)'!C$19,0)</f>
        <v>0</v>
      </c>
      <c r="F41" s="83"/>
      <c r="G41" s="83">
        <f t="shared" ref="G41:G46" si="2">E41*(1-F41)</f>
        <v>0</v>
      </c>
      <c r="H41" s="86" t="s">
        <v>255</v>
      </c>
      <c r="I41" s="1"/>
      <c r="J41" s="1"/>
      <c r="K41" s="1"/>
      <c r="L41" s="1"/>
      <c r="M41" s="1"/>
      <c r="N41" s="1"/>
      <c r="O41" s="1"/>
    </row>
    <row r="42" spans="1:15" ht="15.95" customHeight="1" x14ac:dyDescent="0.2">
      <c r="A42" s="34">
        <v>31</v>
      </c>
      <c r="B42" s="73" t="s">
        <v>33</v>
      </c>
      <c r="C42" s="29" t="s">
        <v>199</v>
      </c>
      <c r="D42" s="30"/>
      <c r="E42" s="83">
        <f>IF(C42=C$5,'Методика (Раздел 4)'!C$19,0)</f>
        <v>0</v>
      </c>
      <c r="F42" s="83"/>
      <c r="G42" s="83">
        <f t="shared" si="2"/>
        <v>0</v>
      </c>
      <c r="H42" s="86" t="s">
        <v>137</v>
      </c>
      <c r="I42" s="1"/>
      <c r="J42" s="1"/>
      <c r="K42" s="1"/>
      <c r="L42" s="1"/>
      <c r="M42" s="1"/>
      <c r="N42" s="1"/>
      <c r="O42" s="1"/>
    </row>
    <row r="43" spans="1:15" ht="15.95" customHeight="1" x14ac:dyDescent="0.2">
      <c r="A43" s="34">
        <v>32</v>
      </c>
      <c r="B43" s="73" t="s">
        <v>34</v>
      </c>
      <c r="C43" s="29" t="s">
        <v>199</v>
      </c>
      <c r="D43" s="30"/>
      <c r="E43" s="83">
        <f>IF(C43=C$5,'Методика (Раздел 4)'!C$19,0)</f>
        <v>0</v>
      </c>
      <c r="F43" s="83"/>
      <c r="G43" s="83">
        <f t="shared" si="2"/>
        <v>0</v>
      </c>
      <c r="H43" s="35" t="s">
        <v>347</v>
      </c>
      <c r="I43" s="1"/>
      <c r="J43" s="1"/>
      <c r="K43" s="1"/>
      <c r="L43" s="1"/>
      <c r="M43" s="1"/>
      <c r="N43" s="1"/>
      <c r="O43" s="1"/>
    </row>
    <row r="44" spans="1:15" ht="15.95" customHeight="1" x14ac:dyDescent="0.2">
      <c r="A44" s="34">
        <v>33</v>
      </c>
      <c r="B44" s="73" t="s">
        <v>35</v>
      </c>
      <c r="C44" s="29" t="s">
        <v>199</v>
      </c>
      <c r="D44" s="30"/>
      <c r="E44" s="83">
        <f>IF(C44=C$5,'Методика (Раздел 4)'!C$19,0)</f>
        <v>0</v>
      </c>
      <c r="F44" s="83"/>
      <c r="G44" s="83">
        <f t="shared" si="2"/>
        <v>0</v>
      </c>
      <c r="H44" s="35" t="s">
        <v>348</v>
      </c>
      <c r="I44" s="1"/>
      <c r="J44" s="1"/>
      <c r="K44" s="1"/>
      <c r="L44" s="1"/>
      <c r="M44" s="1"/>
      <c r="N44" s="1"/>
      <c r="O44" s="1"/>
    </row>
    <row r="45" spans="1:15" ht="15.95" customHeight="1" x14ac:dyDescent="0.2">
      <c r="A45" s="34">
        <v>34</v>
      </c>
      <c r="B45" s="77" t="s">
        <v>36</v>
      </c>
      <c r="C45" s="29" t="s">
        <v>199</v>
      </c>
      <c r="D45" s="29"/>
      <c r="E45" s="83">
        <f>IF(C45=C$5,'Методика (Раздел 4)'!C$19,0)</f>
        <v>0</v>
      </c>
      <c r="F45" s="83"/>
      <c r="G45" s="83">
        <f t="shared" si="2"/>
        <v>0</v>
      </c>
      <c r="H45" s="35" t="s">
        <v>264</v>
      </c>
      <c r="I45" s="1"/>
      <c r="J45" s="1"/>
      <c r="K45" s="1"/>
      <c r="L45" s="1"/>
      <c r="M45" s="1"/>
      <c r="N45" s="1"/>
      <c r="O45" s="1"/>
    </row>
    <row r="46" spans="1:15" ht="15.95" customHeight="1" x14ac:dyDescent="0.2">
      <c r="A46" s="34">
        <v>35</v>
      </c>
      <c r="B46" s="73" t="s">
        <v>37</v>
      </c>
      <c r="C46" s="29" t="s">
        <v>199</v>
      </c>
      <c r="D46" s="29"/>
      <c r="E46" s="83">
        <f>IF(C46=C$5,'Методика (Раздел 4)'!C$19,0)</f>
        <v>0</v>
      </c>
      <c r="F46" s="83"/>
      <c r="G46" s="83">
        <f t="shared" si="2"/>
        <v>0</v>
      </c>
      <c r="H46" s="88" t="s">
        <v>350</v>
      </c>
      <c r="I46" s="1"/>
      <c r="J46" s="1"/>
      <c r="K46" s="1"/>
      <c r="L46" s="1"/>
      <c r="M46" s="1"/>
      <c r="N46" s="1"/>
      <c r="O46" s="1"/>
    </row>
    <row r="47" spans="1:15" s="41" customFormat="1" ht="15.95" customHeight="1" x14ac:dyDescent="0.2">
      <c r="A47" s="27"/>
      <c r="B47" s="68" t="s">
        <v>38</v>
      </c>
      <c r="C47" s="32"/>
      <c r="D47" s="33"/>
      <c r="E47" s="84"/>
      <c r="F47" s="84"/>
      <c r="G47" s="84"/>
      <c r="H47" s="82"/>
      <c r="I47" s="40"/>
      <c r="J47" s="40"/>
      <c r="K47" s="40"/>
      <c r="L47" s="40"/>
      <c r="M47" s="40"/>
      <c r="N47" s="40"/>
      <c r="O47" s="40"/>
    </row>
    <row r="48" spans="1:15" ht="15.95" customHeight="1" x14ac:dyDescent="0.2">
      <c r="A48" s="28">
        <v>36</v>
      </c>
      <c r="B48" s="73" t="s">
        <v>39</v>
      </c>
      <c r="C48" s="29" t="s">
        <v>199</v>
      </c>
      <c r="D48" s="29"/>
      <c r="E48" s="83">
        <f>IF(C48=C$5,'Методика (Раздел 4)'!C$19,0)</f>
        <v>0</v>
      </c>
      <c r="F48" s="83"/>
      <c r="G48" s="83">
        <f t="shared" ref="G48:G54" si="3">E48*(1-F48)</f>
        <v>0</v>
      </c>
      <c r="H48" s="87" t="s">
        <v>144</v>
      </c>
      <c r="I48" s="1"/>
      <c r="J48" s="1"/>
      <c r="K48" s="1"/>
      <c r="L48" s="1"/>
      <c r="M48" s="1"/>
      <c r="N48" s="1"/>
      <c r="O48" s="1"/>
    </row>
    <row r="49" spans="1:15" ht="15.95" customHeight="1" x14ac:dyDescent="0.2">
      <c r="A49" s="28">
        <v>37</v>
      </c>
      <c r="B49" s="77" t="s">
        <v>40</v>
      </c>
      <c r="C49" s="29" t="s">
        <v>198</v>
      </c>
      <c r="D49" s="30" t="s">
        <v>336</v>
      </c>
      <c r="E49" s="83">
        <f>IF(C49=C$5,'Методика (Раздел 4)'!C$19,0)</f>
        <v>1</v>
      </c>
      <c r="F49" s="83">
        <v>0.5</v>
      </c>
      <c r="G49" s="83">
        <f t="shared" si="3"/>
        <v>0.5</v>
      </c>
      <c r="H49" s="35" t="s">
        <v>342</v>
      </c>
      <c r="I49" s="1"/>
      <c r="J49" s="1"/>
      <c r="K49" s="1"/>
      <c r="L49" s="1"/>
      <c r="M49" s="1"/>
      <c r="N49" s="1"/>
      <c r="O49" s="1"/>
    </row>
    <row r="50" spans="1:15" ht="15.95" customHeight="1" x14ac:dyDescent="0.2">
      <c r="A50" s="28">
        <v>38</v>
      </c>
      <c r="B50" s="73" t="s">
        <v>41</v>
      </c>
      <c r="C50" s="29" t="s">
        <v>199</v>
      </c>
      <c r="D50" s="29"/>
      <c r="E50" s="83">
        <f>IF(C50=C$5,'Методика (Раздел 4)'!C$19,0)</f>
        <v>0</v>
      </c>
      <c r="F50" s="83"/>
      <c r="G50" s="83">
        <f t="shared" si="3"/>
        <v>0</v>
      </c>
      <c r="H50" s="87" t="s">
        <v>269</v>
      </c>
      <c r="I50" s="1"/>
      <c r="J50" s="1"/>
      <c r="K50" s="1"/>
      <c r="L50" s="1"/>
      <c r="M50" s="1"/>
      <c r="N50" s="1"/>
      <c r="O50" s="1"/>
    </row>
    <row r="51" spans="1:15" ht="15.95" customHeight="1" x14ac:dyDescent="0.2">
      <c r="A51" s="28">
        <v>39</v>
      </c>
      <c r="B51" s="73" t="s">
        <v>42</v>
      </c>
      <c r="C51" s="29" t="s">
        <v>199</v>
      </c>
      <c r="D51" s="29"/>
      <c r="E51" s="83">
        <f>IF(C51=C$5,'Методика (Раздел 4)'!C$19,0)</f>
        <v>0</v>
      </c>
      <c r="F51" s="83"/>
      <c r="G51" s="83">
        <f t="shared" si="3"/>
        <v>0</v>
      </c>
      <c r="H51" s="87" t="s">
        <v>147</v>
      </c>
      <c r="I51" s="1"/>
      <c r="J51" s="1"/>
      <c r="K51" s="1"/>
      <c r="L51" s="1"/>
      <c r="M51" s="1"/>
      <c r="N51" s="1"/>
      <c r="O51" s="1"/>
    </row>
    <row r="52" spans="1:15" ht="15.95" customHeight="1" x14ac:dyDescent="0.2">
      <c r="A52" s="28">
        <v>40</v>
      </c>
      <c r="B52" s="73" t="s">
        <v>93</v>
      </c>
      <c r="C52" s="29" t="s">
        <v>199</v>
      </c>
      <c r="D52" s="29"/>
      <c r="E52" s="83">
        <f>IF(C52=C$5,'Методика (Раздел 4)'!C$19,0)</f>
        <v>0</v>
      </c>
      <c r="F52" s="83"/>
      <c r="G52" s="83">
        <f t="shared" si="3"/>
        <v>0</v>
      </c>
      <c r="H52" s="87" t="s">
        <v>270</v>
      </c>
      <c r="I52" s="1"/>
      <c r="J52" s="1"/>
      <c r="K52" s="1"/>
      <c r="L52" s="1"/>
      <c r="M52" s="1"/>
      <c r="N52" s="1"/>
      <c r="O52" s="1"/>
    </row>
    <row r="53" spans="1:15" ht="15.95" customHeight="1" x14ac:dyDescent="0.2">
      <c r="A53" s="28">
        <v>41</v>
      </c>
      <c r="B53" s="73" t="s">
        <v>43</v>
      </c>
      <c r="C53" s="29" t="s">
        <v>199</v>
      </c>
      <c r="D53" s="30"/>
      <c r="E53" s="83">
        <f>IF(C53=C$5,'Методика (Раздел 4)'!C$19,0)</f>
        <v>0</v>
      </c>
      <c r="F53" s="83"/>
      <c r="G53" s="83">
        <f t="shared" si="3"/>
        <v>0</v>
      </c>
      <c r="H53" s="86" t="s">
        <v>150</v>
      </c>
      <c r="I53" s="1"/>
      <c r="J53" s="1"/>
      <c r="K53" s="1"/>
      <c r="L53" s="1"/>
      <c r="M53" s="1"/>
      <c r="N53" s="1"/>
      <c r="O53" s="1"/>
    </row>
    <row r="54" spans="1:15" ht="15.95" customHeight="1" x14ac:dyDescent="0.25">
      <c r="A54" s="28">
        <v>42</v>
      </c>
      <c r="B54" s="73" t="s">
        <v>44</v>
      </c>
      <c r="C54" s="29" t="s">
        <v>199</v>
      </c>
      <c r="D54" s="30"/>
      <c r="E54" s="83">
        <f>IF(C54=C$5,'Методика (Раздел 4)'!C$19,0)</f>
        <v>0</v>
      </c>
      <c r="F54" s="83"/>
      <c r="G54" s="83">
        <f t="shared" si="3"/>
        <v>0</v>
      </c>
      <c r="H54" s="122" t="s">
        <v>437</v>
      </c>
      <c r="I54" s="1"/>
      <c r="J54" s="1"/>
      <c r="K54" s="1"/>
      <c r="L54" s="1"/>
      <c r="M54" s="1"/>
      <c r="N54" s="1"/>
      <c r="O54" s="1"/>
    </row>
    <row r="55" spans="1:15" s="41" customFormat="1" ht="15.95" customHeight="1" x14ac:dyDescent="0.2">
      <c r="A55" s="27"/>
      <c r="B55" s="68" t="s">
        <v>45</v>
      </c>
      <c r="C55" s="32"/>
      <c r="D55" s="33"/>
      <c r="E55" s="84"/>
      <c r="F55" s="84"/>
      <c r="G55" s="84"/>
      <c r="H55" s="82"/>
      <c r="I55" s="40"/>
      <c r="J55" s="40"/>
      <c r="K55" s="40"/>
      <c r="L55" s="40"/>
      <c r="M55" s="40"/>
      <c r="N55" s="40"/>
      <c r="O55" s="40"/>
    </row>
    <row r="56" spans="1:15" ht="15.95" customHeight="1" x14ac:dyDescent="0.2">
      <c r="A56" s="28">
        <v>43</v>
      </c>
      <c r="B56" s="73" t="s">
        <v>46</v>
      </c>
      <c r="C56" s="29" t="s">
        <v>199</v>
      </c>
      <c r="D56" s="29"/>
      <c r="E56" s="83">
        <f>IF(C56=C$5,'Методика (Раздел 4)'!C$19,0)</f>
        <v>0</v>
      </c>
      <c r="F56" s="83"/>
      <c r="G56" s="83">
        <f t="shared" ref="G56:G69" si="4">E56*(1-F56)</f>
        <v>0</v>
      </c>
      <c r="H56" s="86" t="s">
        <v>274</v>
      </c>
      <c r="I56" s="1"/>
      <c r="J56" s="1"/>
      <c r="K56" s="1"/>
      <c r="L56" s="1"/>
      <c r="M56" s="1"/>
      <c r="N56" s="1"/>
      <c r="O56" s="1"/>
    </row>
    <row r="57" spans="1:15" ht="15.95" customHeight="1" x14ac:dyDescent="0.2">
      <c r="A57" s="28">
        <v>44</v>
      </c>
      <c r="B57" s="73" t="s">
        <v>47</v>
      </c>
      <c r="C57" s="29" t="s">
        <v>199</v>
      </c>
      <c r="D57" s="30"/>
      <c r="E57" s="83">
        <f>IF(C57=C$5,'Методика (Раздел 4)'!C$19,0)</f>
        <v>0</v>
      </c>
      <c r="F57" s="83"/>
      <c r="G57" s="83">
        <f t="shared" si="4"/>
        <v>0</v>
      </c>
      <c r="H57" s="86" t="s">
        <v>155</v>
      </c>
      <c r="I57" s="1"/>
      <c r="J57" s="1"/>
      <c r="K57" s="1"/>
      <c r="L57" s="1"/>
      <c r="M57" s="1"/>
      <c r="N57" s="1"/>
      <c r="O57" s="1"/>
    </row>
    <row r="58" spans="1:15" ht="15.95" customHeight="1" x14ac:dyDescent="0.2">
      <c r="A58" s="28">
        <v>45</v>
      </c>
      <c r="B58" s="73" t="s">
        <v>48</v>
      </c>
      <c r="C58" s="29" t="s">
        <v>199</v>
      </c>
      <c r="D58" s="30"/>
      <c r="E58" s="83">
        <f>IF(C58=C$5,'Методика (Раздел 4)'!C$19,0)</f>
        <v>0</v>
      </c>
      <c r="F58" s="83"/>
      <c r="G58" s="83">
        <f t="shared" si="4"/>
        <v>0</v>
      </c>
      <c r="H58" s="126" t="s">
        <v>156</v>
      </c>
      <c r="I58" s="1"/>
      <c r="J58" s="1"/>
      <c r="K58" s="1"/>
      <c r="L58" s="1"/>
      <c r="M58" s="1"/>
      <c r="N58" s="1"/>
      <c r="O58" s="1"/>
    </row>
    <row r="59" spans="1:15" ht="16.5" customHeight="1" x14ac:dyDescent="0.2">
      <c r="A59" s="28">
        <v>46</v>
      </c>
      <c r="B59" s="73" t="s">
        <v>49</v>
      </c>
      <c r="C59" s="29" t="s">
        <v>199</v>
      </c>
      <c r="D59" s="30"/>
      <c r="E59" s="83">
        <f>IF(C59=C$5,'Методика (Раздел 4)'!C$19,0)</f>
        <v>0</v>
      </c>
      <c r="F59" s="83"/>
      <c r="G59" s="83">
        <f t="shared" si="4"/>
        <v>0</v>
      </c>
      <c r="H59" s="86" t="s">
        <v>157</v>
      </c>
      <c r="I59" s="1"/>
      <c r="J59" s="1"/>
      <c r="K59" s="1"/>
      <c r="L59" s="1"/>
      <c r="M59" s="1"/>
      <c r="N59" s="1"/>
      <c r="O59" s="1"/>
    </row>
    <row r="60" spans="1:15" ht="15.95" customHeight="1" x14ac:dyDescent="0.2">
      <c r="A60" s="28">
        <v>47</v>
      </c>
      <c r="B60" s="73" t="s">
        <v>50</v>
      </c>
      <c r="C60" s="29" t="s">
        <v>199</v>
      </c>
      <c r="D60" s="30"/>
      <c r="E60" s="83">
        <f>IF(C60=C$5,'Методика (Раздел 4)'!C$19,0)</f>
        <v>0</v>
      </c>
      <c r="F60" s="83"/>
      <c r="G60" s="83">
        <f t="shared" si="4"/>
        <v>0</v>
      </c>
      <c r="H60" s="86" t="s">
        <v>158</v>
      </c>
      <c r="I60" s="1"/>
      <c r="J60" s="1"/>
      <c r="K60" s="1"/>
      <c r="L60" s="1"/>
      <c r="M60" s="1"/>
      <c r="N60" s="1"/>
      <c r="O60" s="1"/>
    </row>
    <row r="61" spans="1:15" ht="17.25" customHeight="1" x14ac:dyDescent="0.2">
      <c r="A61" s="28">
        <v>48</v>
      </c>
      <c r="B61" s="73" t="s">
        <v>51</v>
      </c>
      <c r="C61" s="29" t="s">
        <v>199</v>
      </c>
      <c r="D61" s="30"/>
      <c r="E61" s="83">
        <f>IF(C61=C$5,'Методика (Раздел 4)'!C$19,0)</f>
        <v>0</v>
      </c>
      <c r="F61" s="83"/>
      <c r="G61" s="83">
        <f t="shared" si="4"/>
        <v>0</v>
      </c>
      <c r="H61" s="86" t="s">
        <v>282</v>
      </c>
      <c r="I61" s="1"/>
      <c r="J61" s="1"/>
      <c r="K61" s="1"/>
      <c r="L61" s="1"/>
      <c r="M61" s="1"/>
      <c r="N61" s="1"/>
      <c r="O61" s="1"/>
    </row>
    <row r="62" spans="1:15" ht="15.95" customHeight="1" x14ac:dyDescent="0.2">
      <c r="A62" s="28">
        <v>49</v>
      </c>
      <c r="B62" s="73" t="s">
        <v>52</v>
      </c>
      <c r="C62" s="29" t="s">
        <v>199</v>
      </c>
      <c r="D62" s="30"/>
      <c r="E62" s="83">
        <f>IF(C62=C$5,'Методика (Раздел 4)'!C$19,0)</f>
        <v>0</v>
      </c>
      <c r="F62" s="83"/>
      <c r="G62" s="83">
        <f t="shared" si="4"/>
        <v>0</v>
      </c>
      <c r="H62" s="86" t="s">
        <v>368</v>
      </c>
      <c r="I62" s="1"/>
      <c r="J62" s="1"/>
      <c r="K62" s="1"/>
      <c r="L62" s="1"/>
      <c r="M62" s="1"/>
      <c r="N62" s="1"/>
      <c r="O62" s="1"/>
    </row>
    <row r="63" spans="1:15" ht="15.95" customHeight="1" x14ac:dyDescent="0.2">
      <c r="A63" s="28">
        <v>50</v>
      </c>
      <c r="B63" s="73" t="s">
        <v>53</v>
      </c>
      <c r="C63" s="29" t="s">
        <v>199</v>
      </c>
      <c r="D63" s="29"/>
      <c r="E63" s="83">
        <f>IF(C63=C$5,'Методика (Раздел 4)'!C$19,0)</f>
        <v>0</v>
      </c>
      <c r="F63" s="83"/>
      <c r="G63" s="83">
        <f t="shared" si="4"/>
        <v>0</v>
      </c>
      <c r="H63" s="87" t="s">
        <v>369</v>
      </c>
      <c r="I63" s="1"/>
      <c r="J63" s="1"/>
      <c r="K63" s="1"/>
      <c r="L63" s="1"/>
      <c r="M63" s="1"/>
      <c r="N63" s="1"/>
      <c r="O63" s="1"/>
    </row>
    <row r="64" spans="1:15" ht="15.95" customHeight="1" x14ac:dyDescent="0.2">
      <c r="A64" s="28">
        <v>51</v>
      </c>
      <c r="B64" s="73" t="s">
        <v>54</v>
      </c>
      <c r="C64" s="29" t="s">
        <v>199</v>
      </c>
      <c r="D64" s="30"/>
      <c r="E64" s="83">
        <f>IF(C64=C$5,'Методика (Раздел 4)'!C$19,0)</f>
        <v>0</v>
      </c>
      <c r="F64" s="83"/>
      <c r="G64" s="83">
        <f t="shared" si="4"/>
        <v>0</v>
      </c>
      <c r="H64" s="86" t="s">
        <v>161</v>
      </c>
      <c r="I64" s="1"/>
      <c r="J64" s="1"/>
      <c r="K64" s="1"/>
      <c r="L64" s="1"/>
      <c r="M64" s="1"/>
      <c r="N64" s="1"/>
      <c r="O64" s="1"/>
    </row>
    <row r="65" spans="1:15" ht="15.95" customHeight="1" x14ac:dyDescent="0.2">
      <c r="A65" s="28">
        <v>52</v>
      </c>
      <c r="B65" s="73" t="s">
        <v>55</v>
      </c>
      <c r="C65" s="29" t="s">
        <v>198</v>
      </c>
      <c r="D65" s="30" t="s">
        <v>141</v>
      </c>
      <c r="E65" s="83">
        <f>IF(C65=C$5,'Методика (Раздел 4)'!C$19,0)</f>
        <v>1</v>
      </c>
      <c r="F65" s="83"/>
      <c r="G65" s="83">
        <f t="shared" si="4"/>
        <v>1</v>
      </c>
      <c r="H65" s="124" t="s">
        <v>162</v>
      </c>
      <c r="I65" s="1"/>
      <c r="J65" s="1"/>
      <c r="K65" s="1"/>
      <c r="L65" s="1"/>
      <c r="M65" s="1"/>
      <c r="N65" s="1"/>
      <c r="O65" s="1"/>
    </row>
    <row r="66" spans="1:15" ht="15.95" customHeight="1" x14ac:dyDescent="0.2">
      <c r="A66" s="31">
        <v>53</v>
      </c>
      <c r="B66" s="73" t="s">
        <v>56</v>
      </c>
      <c r="C66" s="29" t="s">
        <v>199</v>
      </c>
      <c r="D66" s="30"/>
      <c r="E66" s="83">
        <f>IF(C66=C$5,'Методика (Раздел 4)'!C$19,0)</f>
        <v>0</v>
      </c>
      <c r="F66" s="83"/>
      <c r="G66" s="83">
        <f t="shared" si="4"/>
        <v>0</v>
      </c>
      <c r="H66" s="86" t="s">
        <v>343</v>
      </c>
      <c r="I66" s="1"/>
      <c r="J66" s="1"/>
      <c r="K66" s="1"/>
      <c r="L66" s="1"/>
      <c r="M66" s="1"/>
      <c r="N66" s="1"/>
      <c r="O66" s="1"/>
    </row>
    <row r="67" spans="1:15" ht="15.95" customHeight="1" x14ac:dyDescent="0.2">
      <c r="A67" s="28">
        <v>54</v>
      </c>
      <c r="B67" s="73" t="s">
        <v>57</v>
      </c>
      <c r="C67" s="29" t="s">
        <v>199</v>
      </c>
      <c r="D67" s="30"/>
      <c r="E67" s="83">
        <f>IF(C67=C$5,'Методика (Раздел 4)'!C$19,0)</f>
        <v>0</v>
      </c>
      <c r="F67" s="83"/>
      <c r="G67" s="83">
        <f t="shared" si="4"/>
        <v>0</v>
      </c>
      <c r="H67" s="86" t="s">
        <v>378</v>
      </c>
      <c r="I67" s="1"/>
      <c r="J67" s="1"/>
      <c r="K67" s="1"/>
      <c r="L67" s="1"/>
      <c r="M67" s="1"/>
      <c r="N67" s="1"/>
      <c r="O67" s="1"/>
    </row>
    <row r="68" spans="1:15" ht="15.95" customHeight="1" x14ac:dyDescent="0.2">
      <c r="A68" s="28">
        <v>55</v>
      </c>
      <c r="B68" s="73" t="s">
        <v>58</v>
      </c>
      <c r="C68" s="29" t="s">
        <v>199</v>
      </c>
      <c r="D68" s="30"/>
      <c r="E68" s="83">
        <f>IF(C68=C$5,'Методика (Раздел 4)'!C$19,0)</f>
        <v>0</v>
      </c>
      <c r="F68" s="83"/>
      <c r="G68" s="83">
        <f t="shared" si="4"/>
        <v>0</v>
      </c>
      <c r="H68" s="86" t="s">
        <v>380</v>
      </c>
      <c r="I68" s="1"/>
      <c r="J68" s="1"/>
      <c r="K68" s="1"/>
      <c r="L68" s="1"/>
      <c r="M68" s="1"/>
      <c r="N68" s="1"/>
      <c r="O68" s="1"/>
    </row>
    <row r="69" spans="1:15" ht="15.95" customHeight="1" x14ac:dyDescent="0.2">
      <c r="A69" s="28">
        <v>56</v>
      </c>
      <c r="B69" s="73" t="s">
        <v>59</v>
      </c>
      <c r="C69" s="29" t="s">
        <v>198</v>
      </c>
      <c r="D69" s="30" t="s">
        <v>130</v>
      </c>
      <c r="E69" s="83">
        <f>IF(C69=C$5,'Методика (Раздел 4)'!C$19,0)</f>
        <v>1</v>
      </c>
      <c r="F69" s="83"/>
      <c r="G69" s="83">
        <f t="shared" si="4"/>
        <v>1</v>
      </c>
      <c r="H69" s="124" t="s">
        <v>164</v>
      </c>
      <c r="I69" s="1"/>
      <c r="J69" s="1"/>
      <c r="K69" s="1"/>
      <c r="L69" s="1"/>
      <c r="M69" s="1"/>
      <c r="N69" s="1"/>
      <c r="O69" s="1"/>
    </row>
    <row r="70" spans="1:15" s="41" customFormat="1" ht="15.95" customHeight="1" x14ac:dyDescent="0.2">
      <c r="A70" s="27"/>
      <c r="B70" s="68" t="s">
        <v>60</v>
      </c>
      <c r="C70" s="32"/>
      <c r="D70" s="33"/>
      <c r="E70" s="84"/>
      <c r="F70" s="84"/>
      <c r="G70" s="84"/>
      <c r="H70" s="82"/>
      <c r="I70" s="40"/>
      <c r="J70" s="40"/>
      <c r="K70" s="40"/>
      <c r="L70" s="40"/>
      <c r="M70" s="40"/>
      <c r="N70" s="40"/>
      <c r="O70" s="40"/>
    </row>
    <row r="71" spans="1:15" ht="15.95" customHeight="1" x14ac:dyDescent="0.2">
      <c r="A71" s="28">
        <v>57</v>
      </c>
      <c r="B71" s="73" t="s">
        <v>61</v>
      </c>
      <c r="C71" s="29" t="s">
        <v>199</v>
      </c>
      <c r="D71" s="35"/>
      <c r="E71" s="83">
        <f>IF(C71=C$5,'Методика (Раздел 4)'!C$19,0)</f>
        <v>0</v>
      </c>
      <c r="F71" s="83"/>
      <c r="G71" s="83">
        <f t="shared" ref="G71:G76" si="5">E71*(1-F71)</f>
        <v>0</v>
      </c>
      <c r="H71" s="125" t="s">
        <v>381</v>
      </c>
      <c r="I71" s="1"/>
      <c r="J71" s="1"/>
      <c r="K71" s="1"/>
      <c r="L71" s="1"/>
      <c r="M71" s="1"/>
      <c r="N71" s="1"/>
      <c r="O71" s="1"/>
    </row>
    <row r="72" spans="1:15" ht="15.95" customHeight="1" x14ac:dyDescent="0.2">
      <c r="A72" s="28">
        <v>58</v>
      </c>
      <c r="B72" s="73" t="s">
        <v>62</v>
      </c>
      <c r="C72" s="29" t="s">
        <v>199</v>
      </c>
      <c r="D72" s="30"/>
      <c r="E72" s="83">
        <f>IF(C72=C$5,'Методика (Раздел 4)'!C$19,0)</f>
        <v>0</v>
      </c>
      <c r="F72" s="83"/>
      <c r="G72" s="83">
        <f t="shared" si="5"/>
        <v>0</v>
      </c>
      <c r="H72" s="87" t="s">
        <v>383</v>
      </c>
      <c r="I72" s="1"/>
      <c r="J72" s="1"/>
      <c r="K72" s="1"/>
      <c r="L72" s="1"/>
      <c r="M72" s="1"/>
      <c r="N72" s="1"/>
      <c r="O72" s="1"/>
    </row>
    <row r="73" spans="1:15" ht="15.95" customHeight="1" x14ac:dyDescent="0.2">
      <c r="A73" s="31">
        <v>59</v>
      </c>
      <c r="B73" s="73" t="s">
        <v>63</v>
      </c>
      <c r="C73" s="29" t="s">
        <v>199</v>
      </c>
      <c r="D73" s="30"/>
      <c r="E73" s="83">
        <f>IF(C73=C$5,'Методика (Раздел 4)'!C$19,0)</f>
        <v>0</v>
      </c>
      <c r="F73" s="83"/>
      <c r="G73" s="83">
        <f t="shared" si="5"/>
        <v>0</v>
      </c>
      <c r="H73" s="126" t="s">
        <v>353</v>
      </c>
      <c r="I73" s="1"/>
      <c r="J73" s="1"/>
      <c r="K73" s="1"/>
      <c r="L73" s="1"/>
      <c r="M73" s="1"/>
      <c r="N73" s="1"/>
      <c r="O73" s="1"/>
    </row>
    <row r="74" spans="1:15" ht="15.95" customHeight="1" x14ac:dyDescent="0.2">
      <c r="A74" s="28">
        <v>60</v>
      </c>
      <c r="B74" s="73" t="s">
        <v>64</v>
      </c>
      <c r="C74" s="29" t="s">
        <v>199</v>
      </c>
      <c r="D74" s="30"/>
      <c r="E74" s="83">
        <f>IF(C74=C$5,'Методика (Раздел 4)'!C$19,0)</f>
        <v>0</v>
      </c>
      <c r="F74" s="83"/>
      <c r="G74" s="83">
        <f t="shared" si="5"/>
        <v>0</v>
      </c>
      <c r="H74" s="86" t="s">
        <v>344</v>
      </c>
      <c r="I74" s="1"/>
      <c r="J74" s="1"/>
      <c r="K74" s="1"/>
      <c r="L74" s="1"/>
      <c r="M74" s="1"/>
      <c r="N74" s="1"/>
      <c r="O74" s="1"/>
    </row>
    <row r="75" spans="1:15" ht="17.25" customHeight="1" x14ac:dyDescent="0.2">
      <c r="A75" s="28">
        <v>61</v>
      </c>
      <c r="B75" s="73" t="s">
        <v>65</v>
      </c>
      <c r="C75" s="29" t="s">
        <v>199</v>
      </c>
      <c r="D75" s="30"/>
      <c r="E75" s="83">
        <f>IF(C75=C$5,'Методика (Раздел 4)'!C$19,0)</f>
        <v>0</v>
      </c>
      <c r="F75" s="83"/>
      <c r="G75" s="83">
        <f t="shared" si="5"/>
        <v>0</v>
      </c>
      <c r="H75" s="86" t="s">
        <v>345</v>
      </c>
      <c r="I75" s="1"/>
      <c r="J75" s="1"/>
      <c r="K75" s="1"/>
      <c r="L75" s="1"/>
      <c r="M75" s="1"/>
      <c r="N75" s="1"/>
      <c r="O75" s="1"/>
    </row>
    <row r="76" spans="1:15" ht="14.25" customHeight="1" x14ac:dyDescent="0.2">
      <c r="A76" s="28">
        <v>62</v>
      </c>
      <c r="B76" s="73" t="s">
        <v>66</v>
      </c>
      <c r="C76" s="29" t="s">
        <v>199</v>
      </c>
      <c r="D76" s="30"/>
      <c r="E76" s="83">
        <f>IF(C76=C$5,'Методика (Раздел 4)'!C$19,0)</f>
        <v>0</v>
      </c>
      <c r="F76" s="83"/>
      <c r="G76" s="83">
        <f t="shared" si="5"/>
        <v>0</v>
      </c>
      <c r="H76" s="126" t="s">
        <v>389</v>
      </c>
      <c r="I76" s="1"/>
      <c r="J76" s="1"/>
      <c r="K76" s="1"/>
      <c r="L76" s="1"/>
      <c r="M76" s="1"/>
      <c r="N76" s="1"/>
      <c r="O76" s="1"/>
    </row>
    <row r="77" spans="1:15" s="41" customFormat="1" ht="15.95" customHeight="1" x14ac:dyDescent="0.2">
      <c r="A77" s="27"/>
      <c r="B77" s="68" t="s">
        <v>67</v>
      </c>
      <c r="C77" s="32"/>
      <c r="D77" s="33"/>
      <c r="E77" s="84"/>
      <c r="F77" s="84"/>
      <c r="G77" s="84"/>
      <c r="H77" s="82"/>
      <c r="I77" s="40"/>
      <c r="J77" s="40"/>
      <c r="K77" s="40"/>
      <c r="L77" s="40"/>
      <c r="M77" s="40"/>
      <c r="N77" s="40"/>
      <c r="O77" s="40"/>
    </row>
    <row r="78" spans="1:15" ht="15.95" customHeight="1" x14ac:dyDescent="0.2">
      <c r="A78" s="28">
        <v>63</v>
      </c>
      <c r="B78" s="73" t="s">
        <v>68</v>
      </c>
      <c r="C78" s="29" t="s">
        <v>199</v>
      </c>
      <c r="D78" s="30"/>
      <c r="E78" s="83">
        <f>IF(C78=C$5,'Методика (Раздел 4)'!C$19,0)</f>
        <v>0</v>
      </c>
      <c r="F78" s="83"/>
      <c r="G78" s="83">
        <f t="shared" ref="G78:G89" si="6">E78*(1-F78)</f>
        <v>0</v>
      </c>
      <c r="H78" s="86" t="s">
        <v>391</v>
      </c>
      <c r="I78" s="1"/>
      <c r="J78" s="1"/>
      <c r="K78" s="1"/>
      <c r="L78" s="1"/>
      <c r="M78" s="1"/>
      <c r="N78" s="1"/>
      <c r="O78" s="1"/>
    </row>
    <row r="79" spans="1:15" ht="15.95" customHeight="1" x14ac:dyDescent="0.2">
      <c r="A79" s="28">
        <v>64</v>
      </c>
      <c r="B79" s="73" t="s">
        <v>69</v>
      </c>
      <c r="C79" s="29" t="s">
        <v>199</v>
      </c>
      <c r="D79" s="30"/>
      <c r="E79" s="83">
        <f>IF(C79=C$5,'Методика (Раздел 4)'!C$19,0)</f>
        <v>0</v>
      </c>
      <c r="F79" s="83"/>
      <c r="G79" s="83">
        <f t="shared" si="6"/>
        <v>0</v>
      </c>
      <c r="H79" s="86" t="s">
        <v>292</v>
      </c>
      <c r="I79" s="1"/>
      <c r="J79" s="1"/>
      <c r="K79" s="1"/>
      <c r="L79" s="1"/>
      <c r="M79" s="1"/>
      <c r="N79" s="1"/>
      <c r="O79" s="1"/>
    </row>
    <row r="80" spans="1:15" ht="15.95" customHeight="1" x14ac:dyDescent="0.2">
      <c r="A80" s="28">
        <v>65</v>
      </c>
      <c r="B80" s="73" t="s">
        <v>70</v>
      </c>
      <c r="C80" s="29" t="s">
        <v>199</v>
      </c>
      <c r="D80" s="30"/>
      <c r="E80" s="83">
        <f>IF(C80=C$5,'Методика (Раздел 4)'!C$19,0)</f>
        <v>0</v>
      </c>
      <c r="F80" s="83"/>
      <c r="G80" s="83">
        <f t="shared" si="6"/>
        <v>0</v>
      </c>
      <c r="H80" s="86" t="s">
        <v>335</v>
      </c>
      <c r="I80" s="1"/>
      <c r="J80" s="1"/>
      <c r="K80" s="1"/>
      <c r="L80" s="1"/>
      <c r="M80" s="1"/>
      <c r="N80" s="1"/>
      <c r="O80" s="1"/>
    </row>
    <row r="81" spans="1:15" ht="15.95" customHeight="1" x14ac:dyDescent="0.2">
      <c r="A81" s="28">
        <v>66</v>
      </c>
      <c r="B81" s="73" t="s">
        <v>71</v>
      </c>
      <c r="C81" s="29" t="s">
        <v>199</v>
      </c>
      <c r="D81" s="30"/>
      <c r="E81" s="83">
        <f>IF(C81=C$5,'Методика (Раздел 4)'!C$19,0)</f>
        <v>0</v>
      </c>
      <c r="F81" s="83"/>
      <c r="G81" s="83">
        <f t="shared" si="6"/>
        <v>0</v>
      </c>
      <c r="H81" s="86" t="s">
        <v>398</v>
      </c>
      <c r="I81" s="1"/>
      <c r="J81" s="1"/>
      <c r="K81" s="1"/>
      <c r="L81" s="1"/>
      <c r="M81" s="1"/>
      <c r="N81" s="1"/>
      <c r="O81" s="1"/>
    </row>
    <row r="82" spans="1:15" ht="15.95" customHeight="1" x14ac:dyDescent="0.2">
      <c r="A82" s="28">
        <v>67</v>
      </c>
      <c r="B82" s="73" t="s">
        <v>72</v>
      </c>
      <c r="C82" s="29" t="s">
        <v>199</v>
      </c>
      <c r="D82" s="29"/>
      <c r="E82" s="83">
        <f>IF(C82=C$5,'Методика (Раздел 4)'!C$19,0)</f>
        <v>0</v>
      </c>
      <c r="F82" s="83"/>
      <c r="G82" s="83">
        <f t="shared" si="6"/>
        <v>0</v>
      </c>
      <c r="H82" s="86" t="s">
        <v>401</v>
      </c>
      <c r="I82" s="1"/>
      <c r="J82" s="1"/>
      <c r="K82" s="1"/>
      <c r="L82" s="1"/>
      <c r="M82" s="1"/>
      <c r="N82" s="1"/>
      <c r="O82" s="1"/>
    </row>
    <row r="83" spans="1:15" ht="15.95" customHeight="1" x14ac:dyDescent="0.2">
      <c r="A83" s="28">
        <v>68</v>
      </c>
      <c r="B83" s="73" t="s">
        <v>73</v>
      </c>
      <c r="C83" s="29" t="s">
        <v>199</v>
      </c>
      <c r="D83" s="30"/>
      <c r="E83" s="83">
        <f>IF(C83=C$5,'Методика (Раздел 4)'!C$19,0)</f>
        <v>0</v>
      </c>
      <c r="F83" s="83"/>
      <c r="G83" s="83">
        <f t="shared" si="6"/>
        <v>0</v>
      </c>
      <c r="H83" s="86" t="s">
        <v>168</v>
      </c>
      <c r="I83" s="1"/>
      <c r="J83" s="1"/>
      <c r="K83" s="1"/>
      <c r="L83" s="1"/>
      <c r="M83" s="1"/>
      <c r="N83" s="1"/>
      <c r="O83" s="1"/>
    </row>
    <row r="84" spans="1:15" ht="15.95" customHeight="1" x14ac:dyDescent="0.2">
      <c r="A84" s="28">
        <v>69</v>
      </c>
      <c r="B84" s="73" t="s">
        <v>74</v>
      </c>
      <c r="C84" s="29" t="s">
        <v>199</v>
      </c>
      <c r="D84" s="30"/>
      <c r="E84" s="83">
        <f>IF(C84=C$5,'Методика (Раздел 4)'!C$19,0)</f>
        <v>0</v>
      </c>
      <c r="F84" s="83"/>
      <c r="G84" s="83">
        <f t="shared" si="6"/>
        <v>0</v>
      </c>
      <c r="H84" s="86" t="s">
        <v>405</v>
      </c>
      <c r="I84" s="1"/>
      <c r="J84" s="1"/>
      <c r="K84" s="1"/>
      <c r="L84" s="1"/>
      <c r="M84" s="1"/>
      <c r="N84" s="1"/>
      <c r="O84" s="1"/>
    </row>
    <row r="85" spans="1:15" ht="15.95" customHeight="1" x14ac:dyDescent="0.2">
      <c r="A85" s="28">
        <v>70</v>
      </c>
      <c r="B85" s="73" t="s">
        <v>75</v>
      </c>
      <c r="C85" s="29" t="s">
        <v>199</v>
      </c>
      <c r="D85" s="30"/>
      <c r="E85" s="83">
        <f>IF(C85=C$5,'Методика (Раздел 4)'!C$19,0)</f>
        <v>0</v>
      </c>
      <c r="F85" s="83"/>
      <c r="G85" s="83">
        <f t="shared" si="6"/>
        <v>0</v>
      </c>
      <c r="H85" s="35" t="s">
        <v>410</v>
      </c>
      <c r="I85" s="1"/>
      <c r="J85" s="1"/>
      <c r="K85" s="1"/>
      <c r="L85" s="1"/>
      <c r="M85" s="1"/>
      <c r="N85" s="1"/>
      <c r="O85" s="1"/>
    </row>
    <row r="86" spans="1:15" ht="15.95" customHeight="1" x14ac:dyDescent="0.2">
      <c r="A86" s="31">
        <v>71</v>
      </c>
      <c r="B86" s="73" t="s">
        <v>76</v>
      </c>
      <c r="C86" s="29" t="s">
        <v>199</v>
      </c>
      <c r="D86" s="30"/>
      <c r="E86" s="83">
        <f>IF(C86=C$5,'Методика (Раздел 4)'!C$19,0)</f>
        <v>0</v>
      </c>
      <c r="F86" s="83"/>
      <c r="G86" s="83">
        <f t="shared" si="6"/>
        <v>0</v>
      </c>
      <c r="H86" s="86" t="s">
        <v>169</v>
      </c>
      <c r="I86" s="1"/>
      <c r="J86" s="1"/>
      <c r="K86" s="1"/>
      <c r="L86" s="1"/>
      <c r="M86" s="1"/>
      <c r="N86" s="1"/>
      <c r="O86" s="1"/>
    </row>
    <row r="87" spans="1:15" ht="15.95" customHeight="1" x14ac:dyDescent="0.2">
      <c r="A87" s="28">
        <v>72</v>
      </c>
      <c r="B87" s="73" t="s">
        <v>77</v>
      </c>
      <c r="C87" s="29" t="s">
        <v>199</v>
      </c>
      <c r="D87" s="30"/>
      <c r="E87" s="83">
        <f>IF(C87=C$5,'Методика (Раздел 4)'!C$19,0)</f>
        <v>0</v>
      </c>
      <c r="F87" s="83"/>
      <c r="G87" s="83">
        <f t="shared" si="6"/>
        <v>0</v>
      </c>
      <c r="H87" s="86" t="s">
        <v>408</v>
      </c>
      <c r="I87" s="1"/>
      <c r="J87" s="1"/>
      <c r="K87" s="1"/>
      <c r="L87" s="1"/>
      <c r="M87" s="1"/>
      <c r="N87" s="1"/>
      <c r="O87" s="1"/>
    </row>
    <row r="88" spans="1:15" ht="15.95" customHeight="1" x14ac:dyDescent="0.2">
      <c r="A88" s="28">
        <v>73</v>
      </c>
      <c r="B88" s="73" t="s">
        <v>78</v>
      </c>
      <c r="C88" s="29" t="s">
        <v>199</v>
      </c>
      <c r="D88" s="30"/>
      <c r="E88" s="83">
        <f>IF(C88=C$5,'Методика (Раздел 4)'!C$19,0)</f>
        <v>0</v>
      </c>
      <c r="F88" s="83"/>
      <c r="G88" s="83">
        <f t="shared" si="6"/>
        <v>0</v>
      </c>
      <c r="H88" s="86" t="s">
        <v>351</v>
      </c>
      <c r="I88" s="1"/>
      <c r="J88" s="1"/>
      <c r="K88" s="1"/>
      <c r="L88" s="1"/>
      <c r="M88" s="1"/>
      <c r="N88" s="1"/>
      <c r="O88" s="1"/>
    </row>
    <row r="89" spans="1:15" ht="15.95" customHeight="1" x14ac:dyDescent="0.2">
      <c r="A89" s="28">
        <v>74</v>
      </c>
      <c r="B89" s="73" t="s">
        <v>79</v>
      </c>
      <c r="C89" s="29" t="s">
        <v>199</v>
      </c>
      <c r="D89" s="30"/>
      <c r="E89" s="83">
        <f>IF(C89=C$5,'Методика (Раздел 4)'!C$19,0)</f>
        <v>0</v>
      </c>
      <c r="F89" s="83"/>
      <c r="G89" s="83">
        <f t="shared" si="6"/>
        <v>0</v>
      </c>
      <c r="H89" s="86" t="s">
        <v>172</v>
      </c>
      <c r="I89" s="1"/>
      <c r="J89" s="1"/>
      <c r="K89" s="1"/>
      <c r="L89" s="1"/>
      <c r="M89" s="1"/>
      <c r="N89" s="1"/>
      <c r="O89" s="1"/>
    </row>
    <row r="90" spans="1:15" s="41" customFormat="1" ht="15.95" customHeight="1" x14ac:dyDescent="0.2">
      <c r="A90" s="27"/>
      <c r="B90" s="68" t="s">
        <v>80</v>
      </c>
      <c r="C90" s="32"/>
      <c r="D90" s="33"/>
      <c r="E90" s="84"/>
      <c r="F90" s="84"/>
      <c r="G90" s="84"/>
      <c r="H90" s="82"/>
      <c r="I90" s="40"/>
      <c r="J90" s="40"/>
      <c r="K90" s="40"/>
      <c r="L90" s="40"/>
      <c r="M90" s="40"/>
      <c r="N90" s="40"/>
      <c r="O90" s="40"/>
    </row>
    <row r="91" spans="1:15" ht="15.95" customHeight="1" x14ac:dyDescent="0.2">
      <c r="A91" s="28">
        <v>75</v>
      </c>
      <c r="B91" s="73" t="s">
        <v>81</v>
      </c>
      <c r="C91" s="29" t="s">
        <v>199</v>
      </c>
      <c r="D91" s="30"/>
      <c r="E91" s="83">
        <f>IF(C91=C$5,'Методика (Раздел 4)'!C$19,0)</f>
        <v>0</v>
      </c>
      <c r="F91" s="83"/>
      <c r="G91" s="83">
        <f t="shared" ref="G91:G99" si="7">E91*(1-F91)</f>
        <v>0</v>
      </c>
      <c r="H91" s="35" t="s">
        <v>300</v>
      </c>
      <c r="I91" s="1"/>
      <c r="J91" s="1"/>
      <c r="K91" s="1"/>
      <c r="L91" s="1"/>
      <c r="M91" s="1"/>
      <c r="N91" s="1"/>
      <c r="O91" s="1"/>
    </row>
    <row r="92" spans="1:15" ht="15.95" customHeight="1" x14ac:dyDescent="0.2">
      <c r="A92" s="28">
        <v>76</v>
      </c>
      <c r="B92" s="73" t="s">
        <v>82</v>
      </c>
      <c r="C92" s="29" t="s">
        <v>199</v>
      </c>
      <c r="D92" s="30"/>
      <c r="E92" s="83">
        <f>IF(C92=C$5,'Методика (Раздел 4)'!C$19,0)</f>
        <v>0</v>
      </c>
      <c r="F92" s="83"/>
      <c r="G92" s="83">
        <f t="shared" si="7"/>
        <v>0</v>
      </c>
      <c r="H92" s="35" t="s">
        <v>419</v>
      </c>
      <c r="I92" s="1"/>
      <c r="J92" s="1"/>
      <c r="K92" s="1"/>
      <c r="L92" s="1"/>
      <c r="M92" s="1"/>
      <c r="N92" s="1"/>
      <c r="O92" s="1"/>
    </row>
    <row r="93" spans="1:15" ht="15.95" customHeight="1" x14ac:dyDescent="0.2">
      <c r="A93" s="28">
        <v>77</v>
      </c>
      <c r="B93" s="73" t="s">
        <v>83</v>
      </c>
      <c r="C93" s="29" t="s">
        <v>199</v>
      </c>
      <c r="D93" s="30"/>
      <c r="E93" s="83">
        <f>IF(C93=C$5,'Методика (Раздел 4)'!C$19,0)</f>
        <v>0</v>
      </c>
      <c r="F93" s="83"/>
      <c r="G93" s="83">
        <f t="shared" si="7"/>
        <v>0</v>
      </c>
      <c r="H93" s="35" t="s">
        <v>173</v>
      </c>
      <c r="I93" s="1"/>
      <c r="J93" s="1"/>
      <c r="K93" s="1"/>
      <c r="L93" s="1"/>
      <c r="M93" s="1"/>
      <c r="N93" s="1"/>
      <c r="O93" s="1"/>
    </row>
    <row r="94" spans="1:15" ht="15.95" customHeight="1" x14ac:dyDescent="0.2">
      <c r="A94" s="28">
        <v>78</v>
      </c>
      <c r="B94" s="73" t="s">
        <v>84</v>
      </c>
      <c r="C94" s="29" t="s">
        <v>199</v>
      </c>
      <c r="D94" s="30"/>
      <c r="E94" s="83">
        <f>IF(C94=C$5,'Методика (Раздел 4)'!C$19,0)</f>
        <v>0</v>
      </c>
      <c r="F94" s="83"/>
      <c r="G94" s="83">
        <f t="shared" si="7"/>
        <v>0</v>
      </c>
      <c r="H94" s="86" t="s">
        <v>352</v>
      </c>
      <c r="I94" s="1"/>
      <c r="J94" s="1"/>
      <c r="K94" s="1"/>
      <c r="L94" s="1"/>
      <c r="M94" s="1"/>
      <c r="N94" s="1"/>
      <c r="O94" s="1"/>
    </row>
    <row r="95" spans="1:15" ht="15.95" customHeight="1" x14ac:dyDescent="0.2">
      <c r="A95" s="28">
        <v>79</v>
      </c>
      <c r="B95" s="73" t="s">
        <v>85</v>
      </c>
      <c r="C95" s="29" t="s">
        <v>199</v>
      </c>
      <c r="D95" s="30"/>
      <c r="E95" s="83">
        <f>IF(C95=C$5,'Методика (Раздел 4)'!C$19,0)</f>
        <v>0</v>
      </c>
      <c r="F95" s="83"/>
      <c r="G95" s="83">
        <f t="shared" si="7"/>
        <v>0</v>
      </c>
      <c r="H95" s="86" t="s">
        <v>307</v>
      </c>
      <c r="I95" s="1"/>
      <c r="J95" s="1"/>
      <c r="K95" s="1"/>
      <c r="L95" s="1"/>
      <c r="M95" s="1"/>
      <c r="N95" s="1"/>
      <c r="O95" s="1"/>
    </row>
    <row r="96" spans="1:15" ht="15.95" customHeight="1" x14ac:dyDescent="0.2">
      <c r="A96" s="28">
        <v>80</v>
      </c>
      <c r="B96" s="73" t="s">
        <v>86</v>
      </c>
      <c r="C96" s="29" t="s">
        <v>199</v>
      </c>
      <c r="D96" s="30"/>
      <c r="E96" s="83">
        <f>IF(C96=C$5,'Методика (Раздел 4)'!C$19,0)</f>
        <v>0</v>
      </c>
      <c r="F96" s="83"/>
      <c r="G96" s="83">
        <f t="shared" si="7"/>
        <v>0</v>
      </c>
      <c r="H96" s="35" t="s">
        <v>424</v>
      </c>
      <c r="I96" s="1"/>
      <c r="J96" s="1"/>
      <c r="K96" s="1"/>
      <c r="L96" s="1"/>
      <c r="M96" s="1"/>
      <c r="N96" s="1"/>
      <c r="O96" s="1"/>
    </row>
    <row r="97" spans="1:15" ht="15.95" customHeight="1" x14ac:dyDescent="0.2">
      <c r="A97" s="28">
        <v>81</v>
      </c>
      <c r="B97" s="73" t="s">
        <v>87</v>
      </c>
      <c r="C97" s="29" t="s">
        <v>199</v>
      </c>
      <c r="D97" s="30"/>
      <c r="E97" s="83">
        <f>IF(C97=C$5,'Методика (Раздел 4)'!C$19,0)</f>
        <v>0</v>
      </c>
      <c r="F97" s="83"/>
      <c r="G97" s="83">
        <f t="shared" si="7"/>
        <v>0</v>
      </c>
      <c r="H97" s="35" t="s">
        <v>176</v>
      </c>
      <c r="I97" s="1"/>
      <c r="J97" s="1"/>
      <c r="K97" s="1"/>
      <c r="L97" s="1"/>
      <c r="M97" s="1"/>
      <c r="N97" s="1"/>
      <c r="O97" s="1"/>
    </row>
    <row r="98" spans="1:15" ht="15.95" customHeight="1" x14ac:dyDescent="0.2">
      <c r="A98" s="28">
        <v>82</v>
      </c>
      <c r="B98" s="73" t="s">
        <v>88</v>
      </c>
      <c r="C98" s="29" t="s">
        <v>199</v>
      </c>
      <c r="D98" s="30"/>
      <c r="E98" s="83">
        <f>IF(C98=C$5,'Методика (Раздел 4)'!C$19,0)</f>
        <v>0</v>
      </c>
      <c r="F98" s="83"/>
      <c r="G98" s="83">
        <f t="shared" si="7"/>
        <v>0</v>
      </c>
      <c r="H98" s="86" t="s">
        <v>346</v>
      </c>
      <c r="I98" s="1"/>
      <c r="J98" s="1"/>
      <c r="K98" s="1"/>
      <c r="L98" s="1"/>
      <c r="M98" s="1"/>
      <c r="N98" s="1"/>
      <c r="O98" s="1"/>
    </row>
    <row r="99" spans="1:15" ht="15.95" customHeight="1" x14ac:dyDescent="0.2">
      <c r="A99" s="28">
        <v>83</v>
      </c>
      <c r="B99" s="73" t="s">
        <v>89</v>
      </c>
      <c r="C99" s="29" t="s">
        <v>199</v>
      </c>
      <c r="D99" s="30"/>
      <c r="E99" s="83">
        <f>IF(C99=C$5,'Методика (Раздел 4)'!C$19,0)</f>
        <v>0</v>
      </c>
      <c r="F99" s="83"/>
      <c r="G99" s="83">
        <f t="shared" si="7"/>
        <v>0</v>
      </c>
      <c r="H99" s="141" t="s">
        <v>434</v>
      </c>
      <c r="I99" s="1"/>
      <c r="J99" s="1"/>
      <c r="K99" s="1"/>
      <c r="L99" s="1"/>
      <c r="M99" s="1"/>
      <c r="N99" s="1"/>
      <c r="O99" s="1"/>
    </row>
    <row r="100" spans="1:15" s="41" customFormat="1" ht="15.95" customHeight="1" x14ac:dyDescent="0.2">
      <c r="A100" s="27"/>
      <c r="B100" s="68" t="s">
        <v>213</v>
      </c>
      <c r="C100" s="32"/>
      <c r="D100" s="33"/>
      <c r="E100" s="84"/>
      <c r="F100" s="84"/>
      <c r="G100" s="84"/>
      <c r="H100" s="82"/>
      <c r="I100" s="40"/>
      <c r="J100" s="40"/>
      <c r="K100" s="40"/>
      <c r="L100" s="40"/>
      <c r="M100" s="40"/>
      <c r="N100" s="40"/>
      <c r="O100" s="40"/>
    </row>
    <row r="101" spans="1:15" x14ac:dyDescent="0.2">
      <c r="A101" s="28">
        <v>84</v>
      </c>
      <c r="B101" s="78" t="s">
        <v>214</v>
      </c>
      <c r="C101" s="29" t="s">
        <v>198</v>
      </c>
      <c r="D101" s="30" t="s">
        <v>130</v>
      </c>
      <c r="E101" s="83">
        <f>IF(C101=C$5,'Методика (Раздел 4)'!C$19,0)</f>
        <v>1</v>
      </c>
      <c r="F101" s="83"/>
      <c r="G101" s="83">
        <f>E101*(1-F101)</f>
        <v>1</v>
      </c>
      <c r="H101" s="86" t="s">
        <v>413</v>
      </c>
      <c r="I101" s="1"/>
      <c r="J101" s="1"/>
      <c r="K101" s="1"/>
      <c r="L101" s="1"/>
      <c r="M101" s="1"/>
      <c r="N101" s="1"/>
      <c r="O101" s="1"/>
    </row>
    <row r="102" spans="1:15" x14ac:dyDescent="0.2">
      <c r="A102" s="28">
        <v>85</v>
      </c>
      <c r="B102" s="74" t="s">
        <v>215</v>
      </c>
      <c r="C102" s="29" t="s">
        <v>199</v>
      </c>
      <c r="D102" s="30"/>
      <c r="E102" s="83">
        <f>IF(C102=C$5,'Методика (Раздел 4)'!C$19,0)</f>
        <v>0</v>
      </c>
      <c r="F102" s="83"/>
      <c r="G102" s="83">
        <f>E102*(1-F102)</f>
        <v>0</v>
      </c>
      <c r="H102" s="86" t="s">
        <v>414</v>
      </c>
    </row>
    <row r="106" spans="1:15" x14ac:dyDescent="0.2">
      <c r="A106" s="38"/>
      <c r="B106" s="75"/>
      <c r="C106" s="39"/>
      <c r="D106" s="39"/>
      <c r="E106" s="39"/>
      <c r="F106" s="39"/>
      <c r="G106" s="39"/>
      <c r="H106" s="89"/>
    </row>
    <row r="113" spans="1:8" x14ac:dyDescent="0.2">
      <c r="A113" s="38"/>
      <c r="B113" s="75"/>
      <c r="C113" s="39"/>
      <c r="D113" s="39"/>
      <c r="E113" s="39"/>
      <c r="F113" s="39"/>
      <c r="G113" s="39"/>
      <c r="H113" s="89"/>
    </row>
    <row r="117" spans="1:8" x14ac:dyDescent="0.2">
      <c r="A117" s="38"/>
      <c r="B117" s="75"/>
      <c r="C117" s="39"/>
      <c r="D117" s="39"/>
      <c r="E117" s="39"/>
      <c r="F117" s="39"/>
      <c r="G117" s="39"/>
      <c r="H117" s="89"/>
    </row>
    <row r="120" spans="1:8" x14ac:dyDescent="0.2">
      <c r="A120" s="38"/>
      <c r="B120" s="75"/>
      <c r="C120" s="39"/>
      <c r="D120" s="39"/>
      <c r="E120" s="39"/>
      <c r="F120" s="39"/>
      <c r="G120" s="39"/>
      <c r="H120" s="89"/>
    </row>
    <row r="124" spans="1:8" x14ac:dyDescent="0.2">
      <c r="A124" s="38"/>
      <c r="B124" s="75"/>
      <c r="C124" s="39"/>
      <c r="D124" s="39"/>
      <c r="E124" s="39"/>
      <c r="F124" s="39"/>
      <c r="G124" s="39"/>
      <c r="H124" s="89"/>
    </row>
    <row r="127" spans="1:8" x14ac:dyDescent="0.2">
      <c r="A127" s="38"/>
      <c r="B127" s="75"/>
      <c r="C127" s="39"/>
      <c r="D127" s="39"/>
      <c r="E127" s="39"/>
      <c r="F127" s="39"/>
      <c r="G127" s="39"/>
      <c r="H127" s="89"/>
    </row>
    <row r="131" spans="1:8" x14ac:dyDescent="0.2">
      <c r="A131" s="38"/>
      <c r="B131" s="75"/>
      <c r="C131" s="39"/>
      <c r="D131" s="39"/>
      <c r="E131" s="39"/>
      <c r="F131" s="39"/>
      <c r="G131" s="39"/>
      <c r="H131" s="89"/>
    </row>
  </sheetData>
  <autoFilter ref="A9:O102"/>
  <mergeCells count="9">
    <mergeCell ref="B3:H3"/>
    <mergeCell ref="B5:B7"/>
    <mergeCell ref="H4:H6"/>
    <mergeCell ref="A4:A6"/>
    <mergeCell ref="D5:D6"/>
    <mergeCell ref="E4:G4"/>
    <mergeCell ref="E5:E7"/>
    <mergeCell ref="F5:F7"/>
    <mergeCell ref="G5:G7"/>
  </mergeCells>
  <dataValidations count="2">
    <dataValidation type="list" allowBlank="1" showInputMessage="1" showErrorMessage="1" sqref="C10:C27 C29:C39 C101:C102 C48:C54 C56:C69 C71:C76 C78:C89 C91:C99 C41:C46">
      <formula1>Выбор_4.3</formula1>
    </dataValidation>
    <dataValidation type="list" allowBlank="1" showInputMessage="1" showErrorMessage="1" sqref="F10:F27 F29:F39 F41:F46 F48:F54 F56:F69 F71:F76 F78:F89 F91:F99 F101:F102">
      <formula1>Коэфициент</formula1>
    </dataValidation>
  </dataValidations>
  <hyperlinks>
    <hyperlink ref="H29" r:id="rId1" display="http://vk.com/minfinkarelia"/>
    <hyperlink ref="H10" r:id="rId2"/>
    <hyperlink ref="H11" r:id="rId3"/>
    <hyperlink ref="H12" r:id="rId4"/>
    <hyperlink ref="H13" r:id="rId5"/>
    <hyperlink ref="H15" r:id="rId6"/>
    <hyperlink ref="H16" r:id="rId7"/>
    <hyperlink ref="H17" r:id="rId8"/>
    <hyperlink ref="H18" r:id="rId9"/>
    <hyperlink ref="H19" r:id="rId10"/>
    <hyperlink ref="H20" r:id="rId11"/>
    <hyperlink ref="H21" r:id="rId12"/>
    <hyperlink ref="H25" r:id="rId13"/>
    <hyperlink ref="H22" r:id="rId14"/>
    <hyperlink ref="H23" r:id="rId15"/>
    <hyperlink ref="H30" r:id="rId16"/>
    <hyperlink ref="H80" r:id="rId17"/>
    <hyperlink ref="H32" r:id="rId18"/>
    <hyperlink ref="H34" r:id="rId19"/>
    <hyperlink ref="H35" r:id="rId20"/>
    <hyperlink ref="H36" r:id="rId21"/>
    <hyperlink ref="H39" r:id="rId22"/>
    <hyperlink ref="H41" r:id="rId23"/>
    <hyperlink ref="H42" r:id="rId24"/>
    <hyperlink ref="H31" r:id="rId25"/>
    <hyperlink ref="H48" r:id="rId26"/>
    <hyperlink ref="H51" r:id="rId27"/>
    <hyperlink ref="H50" r:id="rId28"/>
    <hyperlink ref="H52" r:id="rId29"/>
    <hyperlink ref="H56" r:id="rId30"/>
    <hyperlink ref="H57" r:id="rId31"/>
    <hyperlink ref="H64" r:id="rId32"/>
    <hyperlink ref="H66" r:id="rId33" display="http://minfin.pnzreg.ru/search"/>
    <hyperlink ref="H61" r:id="rId34"/>
    <hyperlink ref="H86" r:id="rId35"/>
    <hyperlink ref="H94" r:id="rId36" display="http://minfin.khabkrai.ru"/>
    <hyperlink ref="H95" r:id="rId37"/>
    <hyperlink ref="H98" r:id="rId38"/>
    <hyperlink ref="H38" r:id="rId39"/>
    <hyperlink ref="H63" r:id="rId40" display="http://www.kirovreg.ru/"/>
    <hyperlink ref="H27" r:id="rId41"/>
    <hyperlink ref="H58" r:id="rId42"/>
    <hyperlink ref="H62" r:id="rId43" display="http://blog.permkrai.ru/areas.aspx"/>
    <hyperlink ref="H71" r:id="rId44" display="http://kurganobl.ru/vlast-v-socialnyh-setyah-0"/>
    <hyperlink ref="H73" r:id="rId45"/>
    <hyperlink ref="H75" r:id="rId46"/>
    <hyperlink ref="H78" r:id="rId47" display="http://www.minfin-altai.ru/officials/blogs/blog_ministr/"/>
    <hyperlink ref="H101" r:id="rId48"/>
    <hyperlink ref="H54" r:id="rId49"/>
  </hyperlinks>
  <pageMargins left="0.70866141732283472" right="0.70866141732283472" top="0.74803149606299213" bottom="0.74803149606299213" header="0.31496062992125984" footer="0.31496062992125984"/>
  <pageSetup paperSize="9" scale="65" fitToHeight="3" orientation="landscape" r:id="rId50"/>
  <headerFooter>
    <oddFooter>&amp;A&amp;RСтраница &amp;P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31"/>
  <sheetViews>
    <sheetView zoomScaleNormal="100" workbookViewId="0">
      <pane xSplit="2" ySplit="8" topLeftCell="C93" activePane="bottomRight" state="frozen"/>
      <selection pane="topRight" activeCell="C1" sqref="C1"/>
      <selection pane="bottomLeft" activeCell="A9" sqref="A9"/>
      <selection pane="bottomRight" activeCell="L1" sqref="L1:L1048576"/>
    </sheetView>
  </sheetViews>
  <sheetFormatPr defaultColWidth="8.85546875" defaultRowHeight="12.75" x14ac:dyDescent="0.2"/>
  <cols>
    <col min="1" max="1" width="3.85546875" style="37" customWidth="1"/>
    <col min="2" max="2" width="21.5703125" style="66" customWidth="1"/>
    <col min="3" max="3" width="57.7109375" style="36" customWidth="1"/>
    <col min="4" max="4" width="11.5703125" style="36" customWidth="1"/>
    <col min="5" max="5" width="11.85546875" style="36" customWidth="1"/>
    <col min="6" max="7" width="12.140625" style="36" customWidth="1"/>
    <col min="8" max="8" width="26.5703125" style="36" customWidth="1"/>
    <col min="9" max="9" width="14" style="36" customWidth="1"/>
    <col min="10" max="10" width="11.28515625" style="36" customWidth="1"/>
    <col min="11" max="11" width="42.5703125" style="36" customWidth="1"/>
    <col min="12" max="16384" width="8.85546875" style="21"/>
  </cols>
  <sheetData>
    <row r="1" spans="1:18" s="1" customFormat="1" ht="18" customHeight="1" x14ac:dyDescent="0.2">
      <c r="A1" s="12"/>
      <c r="B1" s="133" t="s">
        <v>417</v>
      </c>
      <c r="C1" s="18"/>
      <c r="D1" s="18"/>
      <c r="E1" s="18"/>
      <c r="F1" s="18"/>
      <c r="G1" s="18"/>
      <c r="H1" s="18"/>
      <c r="I1" s="18"/>
      <c r="J1" s="18"/>
      <c r="K1" s="18"/>
    </row>
    <row r="2" spans="1:18" s="1" customFormat="1" ht="18" customHeight="1" x14ac:dyDescent="0.2">
      <c r="A2" s="12"/>
      <c r="B2" s="67" t="s">
        <v>230</v>
      </c>
      <c r="C2" s="19"/>
      <c r="D2" s="97"/>
      <c r="E2" s="18"/>
      <c r="F2" s="18"/>
      <c r="G2" s="18"/>
      <c r="H2" s="18"/>
      <c r="I2" s="19"/>
      <c r="J2" s="18"/>
      <c r="K2" s="18"/>
    </row>
    <row r="3" spans="1:18" ht="191.45" hidden="1" customHeight="1" x14ac:dyDescent="0.2">
      <c r="A3" s="12"/>
      <c r="B3" s="170" t="str">
        <f>'Методика (Раздел 4)'!B22</f>
        <v xml:space="preserve">Общественные советы при исполнительных органах государственной власти субъектов РФ в качестве субъектов общественного контроля предусмотрены Федеральным законом от 21 июля 2014 г. №212-ФЗ «Об основах общественного контроля в Российской Федерации». 
В целях оценки показателя оценивается публикация итоговых документов (протоколов), принятых по результатам заседаний общественного совета, на портале (сайте) субъекта РФ, предназначенном для публикации бюджетных данных. Достаточным для оценки показателя является проведение хотя бы одного заседания в течение квартала. Под итоговым документом (протоколом) понимается документ, подписанный председателем общественного совета или иным уполномоченным лицом. В составе итогового документа (протокола) в обязательном порядке должны быть указаны сведения о дате и месте проведения заседания, составе участников, обсуждаемых вопросах и принятых решениях. При наличии приложений к итоговому документу (протоколу) они также должны быть опубликованы. Рекомендуется публикация итогового документа (протокола) в графическом формате. 
Показатель оценивается при обязательном соблюдении следующих условий:
1) Открытость сведений о работе общественного совета, созданного при финансовом органе субъекта РФ. То есть, на портале (сайте), предназначенном для публикации бюджетных данных, должны быть опубликованы: 
   а) сведения о составе участников Общественного Совета, созданного при финансовом органе субъекта РФ; 
   б) регламент его работы; 
   в) годовой план его работы на 2015 год.
2) Соблюдение ограничений, установленных Федеральным законом от 21 июля 2014 г. №212-ФЗ «Об основах общественного контроля в Российской Федерации», в отношении лиц, входящих в состав общественного совета при исполнительных органах государственной власти. То есть, в состав общественного совета, созданного при финансовом органе субъекта РФ, не должны входить лица, замещающие государственные должности РФ и субъектов РФ, должности государственной службы РФ и субъектов РФ, и лица, замещающие муниципальные должности и должности муниципальной службы, а также другие лица, которые в соответствии с Федеральным законом от 4 апреля 2005 года N 32-ФЗ «Об Общественной палате Российской Федерации» не могут быть членами Общественной палаты РФ.
В случае несоблюдения указанных условий оценка показателя принимает значение 0 баллов. </v>
      </c>
      <c r="C3" s="170"/>
      <c r="D3" s="170"/>
      <c r="E3" s="170"/>
      <c r="F3" s="170"/>
      <c r="G3" s="170"/>
      <c r="H3" s="170"/>
      <c r="I3" s="170"/>
      <c r="J3" s="170"/>
      <c r="K3" s="170"/>
    </row>
    <row r="4" spans="1:18" ht="20.100000000000001" customHeight="1" x14ac:dyDescent="0.2">
      <c r="A4" s="171" t="s">
        <v>182</v>
      </c>
      <c r="B4" s="71" t="s">
        <v>211</v>
      </c>
      <c r="C4" s="183" t="str">
        <f>'Методика (Раздел 4)'!B21</f>
        <v>Проводились ли в I квартале 2015 года заседания общественного совета, созданного при финансовом органе субъекта РФ, и опубликованы ли итоговые документы (протоколы) этих заседаний?</v>
      </c>
      <c r="D4" s="200" t="s">
        <v>427</v>
      </c>
      <c r="E4" s="193" t="s">
        <v>425</v>
      </c>
      <c r="F4" s="194"/>
      <c r="G4" s="194"/>
      <c r="H4" s="194"/>
      <c r="I4" s="193" t="s">
        <v>99</v>
      </c>
      <c r="J4" s="193"/>
      <c r="K4" s="183" t="s">
        <v>100</v>
      </c>
    </row>
    <row r="5" spans="1:18" ht="44.25" customHeight="1" x14ac:dyDescent="0.2">
      <c r="A5" s="172"/>
      <c r="B5" s="196" t="s">
        <v>212</v>
      </c>
      <c r="C5" s="185"/>
      <c r="D5" s="201"/>
      <c r="E5" s="193" t="s">
        <v>222</v>
      </c>
      <c r="F5" s="193"/>
      <c r="G5" s="193"/>
      <c r="H5" s="199" t="s">
        <v>229</v>
      </c>
      <c r="I5" s="193"/>
      <c r="J5" s="193"/>
      <c r="K5" s="184"/>
      <c r="L5" s="1"/>
      <c r="M5" s="1"/>
      <c r="N5" s="1"/>
      <c r="O5" s="1"/>
      <c r="P5" s="1"/>
      <c r="Q5" s="1"/>
      <c r="R5" s="1"/>
    </row>
    <row r="6" spans="1:18" s="26" customFormat="1" ht="34.5" customHeight="1" x14ac:dyDescent="0.2">
      <c r="A6" s="172"/>
      <c r="B6" s="197"/>
      <c r="C6" s="17" t="str">
        <f>'Методика (Раздел 4)'!B23</f>
        <v xml:space="preserve">Да, заседания проводились и опубликованы принятые итоговые документы (протоколы) </v>
      </c>
      <c r="D6" s="201"/>
      <c r="E6" s="13" t="s">
        <v>221</v>
      </c>
      <c r="F6" s="13" t="s">
        <v>223</v>
      </c>
      <c r="G6" s="13" t="s">
        <v>224</v>
      </c>
      <c r="H6" s="199"/>
      <c r="I6" s="195" t="s">
        <v>228</v>
      </c>
      <c r="J6" s="195" t="s">
        <v>426</v>
      </c>
      <c r="K6" s="184"/>
      <c r="L6" s="25"/>
      <c r="M6" s="25"/>
      <c r="N6" s="25"/>
      <c r="O6" s="25"/>
      <c r="P6" s="25"/>
      <c r="Q6" s="25"/>
      <c r="R6" s="25"/>
    </row>
    <row r="7" spans="1:18" s="26" customFormat="1" ht="64.5" customHeight="1" x14ac:dyDescent="0.2">
      <c r="A7" s="14"/>
      <c r="B7" s="198"/>
      <c r="C7" s="17" t="str">
        <f>'Методика (Раздел 4)'!B24</f>
        <v>Нет, заседания не проводились или принятые итоговые документы (протоколы) не опубликованы, либо не соблюдены требования к открытости данных о работе общественного совета и (или) составу его участников</v>
      </c>
      <c r="D7" s="202"/>
      <c r="E7" s="23" t="s">
        <v>138</v>
      </c>
      <c r="F7" s="23" t="s">
        <v>138</v>
      </c>
      <c r="G7" s="23" t="s">
        <v>138</v>
      </c>
      <c r="H7" s="23" t="s">
        <v>138</v>
      </c>
      <c r="I7" s="195"/>
      <c r="J7" s="195"/>
      <c r="K7" s="185"/>
      <c r="L7" s="25"/>
      <c r="M7" s="25"/>
      <c r="N7" s="25"/>
      <c r="O7" s="25"/>
      <c r="P7" s="25"/>
      <c r="Q7" s="25"/>
      <c r="R7" s="25"/>
    </row>
    <row r="8" spans="1:18" s="26" customFormat="1" ht="27" hidden="1" customHeight="1" x14ac:dyDescent="0.2">
      <c r="A8" s="15"/>
      <c r="B8" s="72"/>
      <c r="C8" s="17"/>
      <c r="D8" s="17"/>
      <c r="E8" s="23"/>
      <c r="F8" s="23"/>
      <c r="G8" s="23"/>
      <c r="H8" s="23"/>
      <c r="I8" s="17"/>
      <c r="J8" s="23"/>
      <c r="K8" s="23"/>
      <c r="L8" s="25"/>
      <c r="M8" s="25"/>
      <c r="N8" s="25"/>
      <c r="O8" s="25"/>
      <c r="P8" s="25"/>
      <c r="Q8" s="25"/>
      <c r="R8" s="25"/>
    </row>
    <row r="9" spans="1:18" s="70" customFormat="1" ht="15.95" customHeight="1" x14ac:dyDescent="0.2">
      <c r="A9" s="27"/>
      <c r="B9" s="42" t="s">
        <v>0</v>
      </c>
      <c r="C9" s="109"/>
      <c r="D9" s="109"/>
      <c r="E9" s="98"/>
      <c r="F9" s="98"/>
      <c r="G9" s="98"/>
      <c r="H9" s="98"/>
      <c r="I9" s="44"/>
      <c r="J9" s="44"/>
      <c r="K9" s="44"/>
      <c r="L9" s="69"/>
      <c r="M9" s="69"/>
      <c r="N9" s="69"/>
      <c r="O9" s="69"/>
      <c r="P9" s="69"/>
      <c r="Q9" s="69"/>
      <c r="R9" s="69"/>
    </row>
    <row r="10" spans="1:18" ht="15.95" customHeight="1" x14ac:dyDescent="0.2">
      <c r="A10" s="28">
        <v>1</v>
      </c>
      <c r="B10" s="73" t="s">
        <v>1</v>
      </c>
      <c r="C10" s="112" t="s">
        <v>202</v>
      </c>
      <c r="D10" s="100">
        <f>IF(C10=C$6,'Методика (Раздел 4)'!C$23,0)</f>
        <v>0</v>
      </c>
      <c r="E10" s="99" t="s">
        <v>102</v>
      </c>
      <c r="F10" s="99" t="s">
        <v>102</v>
      </c>
      <c r="G10" s="99" t="s">
        <v>104</v>
      </c>
      <c r="H10" s="99" t="s">
        <v>104</v>
      </c>
      <c r="I10" s="16"/>
      <c r="J10" s="110">
        <f t="shared" ref="J10:J27" si="0">IF(AND(E10="да",F10="да",G10="да",H10="да"),D10*(1-I10),0)</f>
        <v>0</v>
      </c>
      <c r="K10" s="119" t="s">
        <v>103</v>
      </c>
      <c r="L10" s="1"/>
      <c r="M10" s="1"/>
      <c r="N10" s="1"/>
      <c r="O10" s="1"/>
      <c r="P10" s="1"/>
      <c r="Q10" s="1"/>
      <c r="R10" s="1"/>
    </row>
    <row r="11" spans="1:18" ht="15.95" customHeight="1" thickBot="1" x14ac:dyDescent="0.25">
      <c r="A11" s="28">
        <v>2</v>
      </c>
      <c r="B11" s="73" t="s">
        <v>2</v>
      </c>
      <c r="C11" s="112" t="s">
        <v>202</v>
      </c>
      <c r="D11" s="100">
        <f>IF(C11=C$6,'Методика (Раздел 4)'!C$23,0)</f>
        <v>0</v>
      </c>
      <c r="E11" s="99" t="s">
        <v>104</v>
      </c>
      <c r="F11" s="99" t="s">
        <v>102</v>
      </c>
      <c r="G11" s="99" t="s">
        <v>104</v>
      </c>
      <c r="H11" s="99" t="s">
        <v>104</v>
      </c>
      <c r="I11" s="16"/>
      <c r="J11" s="110">
        <f t="shared" si="0"/>
        <v>0</v>
      </c>
      <c r="K11" s="119" t="s">
        <v>108</v>
      </c>
      <c r="L11" s="1"/>
      <c r="M11" s="1"/>
      <c r="N11" s="1"/>
      <c r="O11" s="1"/>
      <c r="P11" s="1"/>
      <c r="Q11" s="1"/>
      <c r="R11" s="1"/>
    </row>
    <row r="12" spans="1:18" ht="15.95" customHeight="1" thickBot="1" x14ac:dyDescent="0.25">
      <c r="A12" s="28">
        <v>3</v>
      </c>
      <c r="B12" s="73" t="s">
        <v>3</v>
      </c>
      <c r="C12" s="112" t="s">
        <v>201</v>
      </c>
      <c r="D12" s="100">
        <f>IF(C12=C$6,'Методика (Раздел 4)'!C$23,0)</f>
        <v>1</v>
      </c>
      <c r="E12" s="99" t="s">
        <v>102</v>
      </c>
      <c r="F12" s="99" t="s">
        <v>102</v>
      </c>
      <c r="G12" s="99" t="s">
        <v>102</v>
      </c>
      <c r="H12" s="99" t="s">
        <v>102</v>
      </c>
      <c r="I12" s="16"/>
      <c r="J12" s="110">
        <f t="shared" si="0"/>
        <v>1</v>
      </c>
      <c r="K12" s="156" t="s">
        <v>440</v>
      </c>
      <c r="L12" s="1"/>
      <c r="M12" s="1"/>
      <c r="N12" s="1"/>
      <c r="O12" s="1"/>
      <c r="P12" s="1"/>
      <c r="Q12" s="1"/>
      <c r="R12" s="1"/>
    </row>
    <row r="13" spans="1:18" ht="15.95" customHeight="1" x14ac:dyDescent="0.2">
      <c r="A13" s="28">
        <v>4</v>
      </c>
      <c r="B13" s="73" t="s">
        <v>4</v>
      </c>
      <c r="C13" s="112" t="s">
        <v>202</v>
      </c>
      <c r="D13" s="100">
        <f>IF(C13=C$6,'Методика (Раздел 4)'!C$23,0)</f>
        <v>0</v>
      </c>
      <c r="E13" s="99" t="s">
        <v>102</v>
      </c>
      <c r="F13" s="99" t="s">
        <v>102</v>
      </c>
      <c r="G13" s="99" t="s">
        <v>104</v>
      </c>
      <c r="H13" s="99" t="s">
        <v>104</v>
      </c>
      <c r="I13" s="16"/>
      <c r="J13" s="110">
        <f t="shared" si="0"/>
        <v>0</v>
      </c>
      <c r="K13" s="119" t="s">
        <v>235</v>
      </c>
      <c r="L13" s="1"/>
      <c r="M13" s="1"/>
      <c r="N13" s="1"/>
      <c r="O13" s="1"/>
      <c r="P13" s="1"/>
      <c r="Q13" s="1"/>
      <c r="R13" s="1"/>
    </row>
    <row r="14" spans="1:18" ht="15.95" customHeight="1" x14ac:dyDescent="0.2">
      <c r="A14" s="28">
        <v>5</v>
      </c>
      <c r="B14" s="73" t="s">
        <v>5</v>
      </c>
      <c r="C14" s="112" t="s">
        <v>201</v>
      </c>
      <c r="D14" s="100">
        <f>IF(C14=C$6,'Методика (Раздел 4)'!C$23,0)</f>
        <v>1</v>
      </c>
      <c r="E14" s="99" t="s">
        <v>104</v>
      </c>
      <c r="F14" s="99" t="s">
        <v>104</v>
      </c>
      <c r="G14" s="99" t="s">
        <v>102</v>
      </c>
      <c r="H14" s="99" t="s">
        <v>104</v>
      </c>
      <c r="I14" s="16"/>
      <c r="J14" s="110">
        <f t="shared" si="0"/>
        <v>0</v>
      </c>
      <c r="K14" s="121" t="s">
        <v>236</v>
      </c>
      <c r="L14" s="1"/>
      <c r="M14" s="1"/>
      <c r="N14" s="1"/>
      <c r="O14" s="1"/>
      <c r="P14" s="1"/>
      <c r="Q14" s="1"/>
      <c r="R14" s="1"/>
    </row>
    <row r="15" spans="1:18" ht="15.95" customHeight="1" x14ac:dyDescent="0.2">
      <c r="A15" s="28">
        <v>6</v>
      </c>
      <c r="B15" s="73" t="s">
        <v>6</v>
      </c>
      <c r="C15" s="112" t="s">
        <v>201</v>
      </c>
      <c r="D15" s="100">
        <f>IF(C15=C$6,'Методика (Раздел 4)'!C$23,0)</f>
        <v>1</v>
      </c>
      <c r="E15" s="99" t="s">
        <v>102</v>
      </c>
      <c r="F15" s="99" t="s">
        <v>102</v>
      </c>
      <c r="G15" s="99" t="s">
        <v>104</v>
      </c>
      <c r="H15" s="99" t="s">
        <v>102</v>
      </c>
      <c r="I15" s="16"/>
      <c r="J15" s="110">
        <f t="shared" si="0"/>
        <v>0</v>
      </c>
      <c r="K15" s="119" t="s">
        <v>313</v>
      </c>
      <c r="L15" s="1"/>
      <c r="M15" s="1"/>
      <c r="N15" s="1"/>
      <c r="O15" s="1"/>
      <c r="P15" s="1"/>
      <c r="Q15" s="1"/>
      <c r="R15" s="1"/>
    </row>
    <row r="16" spans="1:18" ht="15.95" customHeight="1" x14ac:dyDescent="0.2">
      <c r="A16" s="28">
        <v>7</v>
      </c>
      <c r="B16" s="73" t="s">
        <v>7</v>
      </c>
      <c r="C16" s="112" t="s">
        <v>202</v>
      </c>
      <c r="D16" s="100">
        <f>IF(C16=C$6,'Методика (Раздел 4)'!C$23,0)</f>
        <v>0</v>
      </c>
      <c r="E16" s="99" t="s">
        <v>104</v>
      </c>
      <c r="F16" s="99" t="s">
        <v>104</v>
      </c>
      <c r="G16" s="99" t="s">
        <v>104</v>
      </c>
      <c r="H16" s="99" t="s">
        <v>104</v>
      </c>
      <c r="I16" s="16"/>
      <c r="J16" s="110">
        <f t="shared" si="0"/>
        <v>0</v>
      </c>
      <c r="K16" s="112" t="s">
        <v>314</v>
      </c>
      <c r="L16" s="1"/>
      <c r="M16" s="1"/>
      <c r="N16" s="1"/>
      <c r="O16" s="1"/>
      <c r="P16" s="1"/>
      <c r="Q16" s="1"/>
      <c r="R16" s="1"/>
    </row>
    <row r="17" spans="1:18" ht="15.95" customHeight="1" x14ac:dyDescent="0.2">
      <c r="A17" s="28">
        <v>8</v>
      </c>
      <c r="B17" s="73" t="s">
        <v>8</v>
      </c>
      <c r="C17" s="112" t="s">
        <v>202</v>
      </c>
      <c r="D17" s="100">
        <f>IF(C17=C$6,'Методика (Раздел 4)'!C$23,0)</f>
        <v>0</v>
      </c>
      <c r="E17" s="99" t="s">
        <v>102</v>
      </c>
      <c r="F17" s="99" t="s">
        <v>102</v>
      </c>
      <c r="G17" s="99" t="s">
        <v>102</v>
      </c>
      <c r="H17" s="99" t="s">
        <v>102</v>
      </c>
      <c r="I17" s="16"/>
      <c r="J17" s="110">
        <f t="shared" si="0"/>
        <v>0</v>
      </c>
      <c r="K17" s="119" t="s">
        <v>179</v>
      </c>
      <c r="L17" s="1"/>
      <c r="M17" s="1"/>
      <c r="N17" s="1"/>
      <c r="O17" s="1"/>
      <c r="P17" s="1"/>
      <c r="Q17" s="1"/>
      <c r="R17" s="1"/>
    </row>
    <row r="18" spans="1:18" ht="15.95" customHeight="1" x14ac:dyDescent="0.2">
      <c r="A18" s="28">
        <v>9</v>
      </c>
      <c r="B18" s="73" t="s">
        <v>9</v>
      </c>
      <c r="C18" s="112" t="s">
        <v>202</v>
      </c>
      <c r="D18" s="100">
        <f>IF(C18=C$6,'Методика (Раздел 4)'!C$23,0)</f>
        <v>0</v>
      </c>
      <c r="E18" s="99" t="s">
        <v>104</v>
      </c>
      <c r="F18" s="99" t="s">
        <v>104</v>
      </c>
      <c r="G18" s="99" t="s">
        <v>104</v>
      </c>
      <c r="H18" s="99" t="s">
        <v>104</v>
      </c>
      <c r="I18" s="16"/>
      <c r="J18" s="110">
        <f t="shared" si="0"/>
        <v>0</v>
      </c>
      <c r="K18" s="119" t="s">
        <v>316</v>
      </c>
      <c r="L18" s="1"/>
      <c r="M18" s="1"/>
      <c r="N18" s="1"/>
      <c r="O18" s="1"/>
      <c r="P18" s="1"/>
      <c r="Q18" s="1"/>
      <c r="R18" s="1"/>
    </row>
    <row r="19" spans="1:18" ht="15.95" customHeight="1" x14ac:dyDescent="0.2">
      <c r="A19" s="28">
        <v>10</v>
      </c>
      <c r="B19" s="73" t="s">
        <v>10</v>
      </c>
      <c r="C19" s="112" t="s">
        <v>201</v>
      </c>
      <c r="D19" s="100">
        <f>IF(C19=C$6,'Методика (Раздел 4)'!C$23,0)</f>
        <v>1</v>
      </c>
      <c r="E19" s="99" t="s">
        <v>102</v>
      </c>
      <c r="F19" s="99" t="s">
        <v>102</v>
      </c>
      <c r="G19" s="99" t="s">
        <v>104</v>
      </c>
      <c r="H19" s="99" t="s">
        <v>102</v>
      </c>
      <c r="I19" s="16"/>
      <c r="J19" s="110">
        <f t="shared" si="0"/>
        <v>0</v>
      </c>
      <c r="K19" s="119" t="s">
        <v>238</v>
      </c>
      <c r="L19" s="1"/>
      <c r="M19" s="1"/>
      <c r="N19" s="1"/>
      <c r="O19" s="1"/>
      <c r="P19" s="1"/>
      <c r="Q19" s="1"/>
      <c r="R19" s="1"/>
    </row>
    <row r="20" spans="1:18" ht="15.95" customHeight="1" x14ac:dyDescent="0.2">
      <c r="A20" s="28">
        <v>11</v>
      </c>
      <c r="B20" s="73" t="s">
        <v>11</v>
      </c>
      <c r="C20" s="112" t="s">
        <v>202</v>
      </c>
      <c r="D20" s="100">
        <f>IF(C20=C$6,'Методика (Раздел 4)'!C$23,0)</f>
        <v>0</v>
      </c>
      <c r="E20" s="99" t="s">
        <v>104</v>
      </c>
      <c r="F20" s="99" t="s">
        <v>104</v>
      </c>
      <c r="G20" s="99" t="s">
        <v>104</v>
      </c>
      <c r="H20" s="99" t="s">
        <v>104</v>
      </c>
      <c r="I20" s="16"/>
      <c r="J20" s="110">
        <f t="shared" si="0"/>
        <v>0</v>
      </c>
      <c r="K20" s="114" t="s">
        <v>240</v>
      </c>
      <c r="L20" s="1"/>
      <c r="M20" s="1"/>
      <c r="N20" s="1"/>
      <c r="O20" s="1"/>
      <c r="P20" s="1"/>
      <c r="Q20" s="1"/>
      <c r="R20" s="1"/>
    </row>
    <row r="21" spans="1:18" ht="15.95" customHeight="1" x14ac:dyDescent="0.2">
      <c r="A21" s="28">
        <v>12</v>
      </c>
      <c r="B21" s="73" t="s">
        <v>12</v>
      </c>
      <c r="C21" s="112" t="s">
        <v>201</v>
      </c>
      <c r="D21" s="100">
        <f>IF(C21=C$6,'Методика (Раздел 4)'!C$23,0)</f>
        <v>1</v>
      </c>
      <c r="E21" s="99" t="s">
        <v>102</v>
      </c>
      <c r="F21" s="99" t="s">
        <v>102</v>
      </c>
      <c r="G21" s="99" t="s">
        <v>102</v>
      </c>
      <c r="H21" s="99" t="s">
        <v>102</v>
      </c>
      <c r="I21" s="16"/>
      <c r="J21" s="110">
        <f t="shared" si="0"/>
        <v>1</v>
      </c>
      <c r="K21" s="119" t="s">
        <v>428</v>
      </c>
      <c r="L21" s="1"/>
      <c r="M21" s="1"/>
      <c r="N21" s="1"/>
      <c r="O21" s="1"/>
      <c r="P21" s="1"/>
      <c r="Q21" s="1"/>
      <c r="R21" s="1"/>
    </row>
    <row r="22" spans="1:18" ht="15.95" customHeight="1" x14ac:dyDescent="0.2">
      <c r="A22" s="28">
        <v>13</v>
      </c>
      <c r="B22" s="73" t="s">
        <v>13</v>
      </c>
      <c r="C22" s="112" t="s">
        <v>202</v>
      </c>
      <c r="D22" s="100">
        <f>IF(C22=C$6,'Методика (Раздел 4)'!C$23,0)</f>
        <v>0</v>
      </c>
      <c r="E22" s="99" t="s">
        <v>102</v>
      </c>
      <c r="F22" s="99" t="s">
        <v>102</v>
      </c>
      <c r="G22" s="99" t="s">
        <v>102</v>
      </c>
      <c r="H22" s="99" t="s">
        <v>104</v>
      </c>
      <c r="I22" s="16"/>
      <c r="J22" s="110">
        <f t="shared" si="0"/>
        <v>0</v>
      </c>
      <c r="K22" s="112" t="s">
        <v>181</v>
      </c>
      <c r="L22" s="1"/>
      <c r="M22" s="1"/>
      <c r="N22" s="1"/>
      <c r="O22" s="1"/>
      <c r="P22" s="1"/>
      <c r="Q22" s="1"/>
      <c r="R22" s="1"/>
    </row>
    <row r="23" spans="1:18" ht="15.95" customHeight="1" x14ac:dyDescent="0.2">
      <c r="A23" s="28">
        <v>14</v>
      </c>
      <c r="B23" s="73" t="s">
        <v>14</v>
      </c>
      <c r="C23" s="112" t="s">
        <v>201</v>
      </c>
      <c r="D23" s="100">
        <f>IF(C23=C$6,'Методика (Раздел 4)'!C$23,0)</f>
        <v>1</v>
      </c>
      <c r="E23" s="99" t="s">
        <v>102</v>
      </c>
      <c r="F23" s="99" t="s">
        <v>102</v>
      </c>
      <c r="G23" s="99" t="s">
        <v>104</v>
      </c>
      <c r="H23" s="99" t="s">
        <v>102</v>
      </c>
      <c r="I23" s="16"/>
      <c r="J23" s="110">
        <f t="shared" si="0"/>
        <v>0</v>
      </c>
      <c r="K23" s="112" t="s">
        <v>117</v>
      </c>
      <c r="L23" s="1"/>
      <c r="M23" s="1"/>
      <c r="N23" s="1"/>
      <c r="O23" s="1"/>
      <c r="P23" s="1"/>
      <c r="Q23" s="1"/>
      <c r="R23" s="1"/>
    </row>
    <row r="24" spans="1:18" ht="15.95" customHeight="1" x14ac:dyDescent="0.2">
      <c r="A24" s="31">
        <v>15</v>
      </c>
      <c r="B24" s="73" t="s">
        <v>15</v>
      </c>
      <c r="C24" s="112" t="s">
        <v>202</v>
      </c>
      <c r="D24" s="100">
        <f>IF(C24=C$6,'Методика (Раздел 4)'!C$23,0)</f>
        <v>0</v>
      </c>
      <c r="E24" s="99" t="s">
        <v>104</v>
      </c>
      <c r="F24" s="99" t="s">
        <v>104</v>
      </c>
      <c r="G24" s="99" t="s">
        <v>104</v>
      </c>
      <c r="H24" s="99" t="s">
        <v>104</v>
      </c>
      <c r="I24" s="16"/>
      <c r="J24" s="110">
        <f t="shared" si="0"/>
        <v>0</v>
      </c>
      <c r="K24" s="112" t="s">
        <v>241</v>
      </c>
      <c r="L24" s="1"/>
      <c r="M24" s="1"/>
      <c r="N24" s="1"/>
      <c r="O24" s="1"/>
      <c r="P24" s="1"/>
      <c r="Q24" s="1"/>
      <c r="R24" s="1"/>
    </row>
    <row r="25" spans="1:18" ht="15.95" customHeight="1" x14ac:dyDescent="0.2">
      <c r="A25" s="28">
        <v>16</v>
      </c>
      <c r="B25" s="73" t="s">
        <v>16</v>
      </c>
      <c r="C25" s="112" t="s">
        <v>201</v>
      </c>
      <c r="D25" s="100">
        <f>IF(C25=C$6,'Методика (Раздел 4)'!C$23,0)</f>
        <v>1</v>
      </c>
      <c r="E25" s="99" t="s">
        <v>102</v>
      </c>
      <c r="F25" s="99" t="s">
        <v>102</v>
      </c>
      <c r="G25" s="99" t="s">
        <v>104</v>
      </c>
      <c r="H25" s="99" t="s">
        <v>102</v>
      </c>
      <c r="I25" s="16"/>
      <c r="J25" s="110">
        <f t="shared" si="0"/>
        <v>0</v>
      </c>
      <c r="K25" s="119" t="s">
        <v>119</v>
      </c>
      <c r="L25" s="1"/>
      <c r="M25" s="1"/>
      <c r="N25" s="1"/>
      <c r="O25" s="1"/>
      <c r="P25" s="1"/>
      <c r="Q25" s="1"/>
      <c r="R25" s="1"/>
    </row>
    <row r="26" spans="1:18" ht="15.95" customHeight="1" x14ac:dyDescent="0.2">
      <c r="A26" s="28">
        <v>17</v>
      </c>
      <c r="B26" s="73" t="s">
        <v>17</v>
      </c>
      <c r="C26" s="112" t="s">
        <v>202</v>
      </c>
      <c r="D26" s="100">
        <f>IF(C26=C$6,'Методика (Раздел 4)'!C$23,0)</f>
        <v>0</v>
      </c>
      <c r="E26" s="99" t="s">
        <v>104</v>
      </c>
      <c r="F26" s="99" t="s">
        <v>102</v>
      </c>
      <c r="G26" s="99" t="s">
        <v>104</v>
      </c>
      <c r="H26" s="99" t="s">
        <v>104</v>
      </c>
      <c r="I26" s="16"/>
      <c r="J26" s="110">
        <f t="shared" si="0"/>
        <v>0</v>
      </c>
      <c r="K26" s="112" t="s">
        <v>243</v>
      </c>
      <c r="L26" s="1"/>
      <c r="M26" s="1"/>
      <c r="N26" s="1"/>
      <c r="O26" s="1"/>
      <c r="P26" s="1"/>
      <c r="Q26" s="1"/>
      <c r="R26" s="1"/>
    </row>
    <row r="27" spans="1:18" ht="15.95" customHeight="1" x14ac:dyDescent="0.2">
      <c r="A27" s="28">
        <v>18</v>
      </c>
      <c r="B27" s="73" t="s">
        <v>18</v>
      </c>
      <c r="C27" s="112" t="s">
        <v>202</v>
      </c>
      <c r="D27" s="100">
        <f>IF(C27=C$6,'Методика (Раздел 4)'!C$23,0)</f>
        <v>0</v>
      </c>
      <c r="E27" s="99" t="s">
        <v>104</v>
      </c>
      <c r="F27" s="99" t="s">
        <v>104</v>
      </c>
      <c r="G27" s="99" t="s">
        <v>104</v>
      </c>
      <c r="H27" s="99" t="s">
        <v>104</v>
      </c>
      <c r="I27" s="16"/>
      <c r="J27" s="110">
        <f t="shared" si="0"/>
        <v>0</v>
      </c>
      <c r="K27" s="119" t="s">
        <v>429</v>
      </c>
      <c r="L27" s="1"/>
      <c r="M27" s="1"/>
      <c r="N27" s="1"/>
      <c r="O27" s="1"/>
      <c r="P27" s="1"/>
      <c r="Q27" s="1"/>
      <c r="R27" s="1"/>
    </row>
    <row r="28" spans="1:18" s="46" customFormat="1" ht="15.95" customHeight="1" x14ac:dyDescent="0.2">
      <c r="A28" s="27"/>
      <c r="B28" s="42" t="s">
        <v>19</v>
      </c>
      <c r="C28" s="104"/>
      <c r="D28" s="104"/>
      <c r="E28" s="115"/>
      <c r="F28" s="115"/>
      <c r="G28" s="115"/>
      <c r="H28" s="115"/>
      <c r="I28" s="49"/>
      <c r="J28" s="111"/>
      <c r="K28" s="104"/>
      <c r="L28" s="45"/>
      <c r="M28" s="45"/>
      <c r="N28" s="45"/>
      <c r="O28" s="45"/>
      <c r="P28" s="45"/>
      <c r="Q28" s="45"/>
      <c r="R28" s="45"/>
    </row>
    <row r="29" spans="1:18" ht="15.95" customHeight="1" x14ac:dyDescent="0.2">
      <c r="A29" s="28">
        <v>19</v>
      </c>
      <c r="B29" s="73" t="s">
        <v>20</v>
      </c>
      <c r="C29" s="112" t="s">
        <v>201</v>
      </c>
      <c r="D29" s="100">
        <f>IF(C29=C$6,'Методика (Раздел 4)'!C$23,0)</f>
        <v>1</v>
      </c>
      <c r="E29" s="99" t="s">
        <v>102</v>
      </c>
      <c r="F29" s="99" t="s">
        <v>102</v>
      </c>
      <c r="G29" s="99" t="s">
        <v>102</v>
      </c>
      <c r="H29" s="99" t="s">
        <v>102</v>
      </c>
      <c r="I29" s="16"/>
      <c r="J29" s="110">
        <f t="shared" ref="J29:J39" si="1">IF(AND(E29="да",F29="да",G29="да",H29="да"),D29*(1-I29),0)</f>
        <v>1</v>
      </c>
      <c r="K29" s="101" t="s">
        <v>124</v>
      </c>
      <c r="L29" s="1"/>
      <c r="M29" s="1"/>
      <c r="N29" s="1"/>
      <c r="O29" s="1"/>
      <c r="P29" s="1"/>
      <c r="Q29" s="1"/>
      <c r="R29" s="1"/>
    </row>
    <row r="30" spans="1:18" ht="15.95" customHeight="1" x14ac:dyDescent="0.2">
      <c r="A30" s="28">
        <v>20</v>
      </c>
      <c r="B30" s="73" t="s">
        <v>21</v>
      </c>
      <c r="C30" s="112" t="s">
        <v>201</v>
      </c>
      <c r="D30" s="100">
        <f>IF(C30=C$6,'Методика (Раздел 4)'!C$23,0)</f>
        <v>1</v>
      </c>
      <c r="E30" s="99" t="s">
        <v>102</v>
      </c>
      <c r="F30" s="99" t="s">
        <v>102</v>
      </c>
      <c r="G30" s="99" t="s">
        <v>102</v>
      </c>
      <c r="H30" s="99" t="s">
        <v>102</v>
      </c>
      <c r="I30" s="16"/>
      <c r="J30" s="110">
        <f t="shared" si="1"/>
        <v>1</v>
      </c>
      <c r="K30" s="101" t="s">
        <v>125</v>
      </c>
      <c r="L30" s="1"/>
      <c r="M30" s="1"/>
      <c r="N30" s="1"/>
      <c r="O30" s="1"/>
      <c r="P30" s="1"/>
      <c r="Q30" s="1"/>
      <c r="R30" s="1"/>
    </row>
    <row r="31" spans="1:18" ht="15.95" customHeight="1" x14ac:dyDescent="0.2">
      <c r="A31" s="28">
        <v>21</v>
      </c>
      <c r="B31" s="73" t="s">
        <v>22</v>
      </c>
      <c r="C31" s="112" t="s">
        <v>202</v>
      </c>
      <c r="D31" s="100">
        <f>IF(C31=C$6,'Методика (Раздел 4)'!C$23,0)</f>
        <v>0</v>
      </c>
      <c r="E31" s="99" t="s">
        <v>104</v>
      </c>
      <c r="F31" s="99" t="s">
        <v>104</v>
      </c>
      <c r="G31" s="99" t="s">
        <v>104</v>
      </c>
      <c r="H31" s="99" t="s">
        <v>104</v>
      </c>
      <c r="I31" s="16"/>
      <c r="J31" s="110">
        <f t="shared" si="1"/>
        <v>0</v>
      </c>
      <c r="K31" s="101" t="s">
        <v>322</v>
      </c>
      <c r="L31" s="1"/>
      <c r="M31" s="1"/>
      <c r="N31" s="1"/>
      <c r="O31" s="1"/>
      <c r="P31" s="1"/>
      <c r="Q31" s="1"/>
      <c r="R31" s="1"/>
    </row>
    <row r="32" spans="1:18" ht="15.95" customHeight="1" x14ac:dyDescent="0.2">
      <c r="A32" s="28">
        <v>22</v>
      </c>
      <c r="B32" s="73" t="s">
        <v>23</v>
      </c>
      <c r="C32" s="112" t="s">
        <v>202</v>
      </c>
      <c r="D32" s="100">
        <f>IF(C32=C$6,'Методика (Раздел 4)'!C$23,0)</f>
        <v>0</v>
      </c>
      <c r="E32" s="99" t="s">
        <v>102</v>
      </c>
      <c r="F32" s="99" t="s">
        <v>102</v>
      </c>
      <c r="G32" s="99" t="s">
        <v>102</v>
      </c>
      <c r="H32" s="99" t="s">
        <v>102</v>
      </c>
      <c r="I32" s="16"/>
      <c r="J32" s="110">
        <f t="shared" si="1"/>
        <v>0</v>
      </c>
      <c r="K32" s="105" t="s">
        <v>126</v>
      </c>
      <c r="L32" s="1"/>
      <c r="M32" s="1"/>
      <c r="N32" s="1"/>
      <c r="O32" s="1"/>
      <c r="P32" s="1"/>
      <c r="Q32" s="1"/>
      <c r="R32" s="1"/>
    </row>
    <row r="33" spans="1:18" ht="15.95" customHeight="1" x14ac:dyDescent="0.2">
      <c r="A33" s="28">
        <v>23</v>
      </c>
      <c r="B33" s="73" t="s">
        <v>24</v>
      </c>
      <c r="C33" s="112" t="s">
        <v>202</v>
      </c>
      <c r="D33" s="100">
        <f>IF(C33=C$6,'Методика (Раздел 4)'!C$23,0)</f>
        <v>0</v>
      </c>
      <c r="E33" s="99" t="s">
        <v>104</v>
      </c>
      <c r="F33" s="99" t="s">
        <v>104</v>
      </c>
      <c r="G33" s="99" t="s">
        <v>104</v>
      </c>
      <c r="H33" s="99" t="s">
        <v>104</v>
      </c>
      <c r="I33" s="16"/>
      <c r="J33" s="110">
        <f t="shared" si="1"/>
        <v>0</v>
      </c>
      <c r="K33" s="106" t="s">
        <v>129</v>
      </c>
      <c r="L33" s="1"/>
      <c r="M33" s="1"/>
      <c r="N33" s="1"/>
      <c r="O33" s="1"/>
      <c r="P33" s="1"/>
      <c r="Q33" s="1"/>
      <c r="R33" s="1"/>
    </row>
    <row r="34" spans="1:18" ht="15.95" customHeight="1" x14ac:dyDescent="0.2">
      <c r="A34" s="28">
        <v>24</v>
      </c>
      <c r="B34" s="73" t="s">
        <v>25</v>
      </c>
      <c r="C34" s="112" t="s">
        <v>202</v>
      </c>
      <c r="D34" s="100">
        <f>IF(C34=C$6,'Методика (Раздел 4)'!C$23,0)</f>
        <v>0</v>
      </c>
      <c r="E34" s="99" t="s">
        <v>104</v>
      </c>
      <c r="F34" s="99" t="s">
        <v>104</v>
      </c>
      <c r="G34" s="99" t="s">
        <v>104</v>
      </c>
      <c r="H34" s="99" t="s">
        <v>104</v>
      </c>
      <c r="I34" s="16"/>
      <c r="J34" s="110">
        <f t="shared" si="1"/>
        <v>0</v>
      </c>
      <c r="K34" s="101" t="s">
        <v>132</v>
      </c>
      <c r="L34" s="1"/>
      <c r="M34" s="1"/>
      <c r="N34" s="1"/>
      <c r="O34" s="1"/>
      <c r="P34" s="1"/>
      <c r="Q34" s="1"/>
      <c r="R34" s="1"/>
    </row>
    <row r="35" spans="1:18" ht="15.95" customHeight="1" x14ac:dyDescent="0.2">
      <c r="A35" s="28">
        <v>25</v>
      </c>
      <c r="B35" s="73" t="s">
        <v>26</v>
      </c>
      <c r="C35" s="112" t="s">
        <v>201</v>
      </c>
      <c r="D35" s="100">
        <f>IF(C35=C$6,'Методика (Раздел 4)'!C$23,0)</f>
        <v>1</v>
      </c>
      <c r="E35" s="99" t="s">
        <v>102</v>
      </c>
      <c r="F35" s="99" t="s">
        <v>102</v>
      </c>
      <c r="G35" s="99" t="s">
        <v>102</v>
      </c>
      <c r="H35" s="99" t="s">
        <v>102</v>
      </c>
      <c r="I35" s="16"/>
      <c r="J35" s="110">
        <f t="shared" si="1"/>
        <v>1</v>
      </c>
      <c r="K35" s="101" t="s">
        <v>327</v>
      </c>
      <c r="L35" s="1"/>
      <c r="M35" s="1"/>
      <c r="N35" s="1"/>
      <c r="O35" s="1"/>
      <c r="P35" s="1"/>
      <c r="Q35" s="1"/>
      <c r="R35" s="1"/>
    </row>
    <row r="36" spans="1:18" ht="15.95" customHeight="1" x14ac:dyDescent="0.2">
      <c r="A36" s="31">
        <v>26</v>
      </c>
      <c r="B36" s="73" t="s">
        <v>27</v>
      </c>
      <c r="C36" s="112" t="s">
        <v>202</v>
      </c>
      <c r="D36" s="100">
        <f>IF(C36=C$6,'Методика (Раздел 4)'!C$23,0)</f>
        <v>0</v>
      </c>
      <c r="E36" s="99" t="s">
        <v>102</v>
      </c>
      <c r="F36" s="99" t="s">
        <v>102</v>
      </c>
      <c r="G36" s="99" t="s">
        <v>104</v>
      </c>
      <c r="H36" s="99" t="s">
        <v>104</v>
      </c>
      <c r="I36" s="16"/>
      <c r="J36" s="110">
        <f t="shared" si="1"/>
        <v>0</v>
      </c>
      <c r="K36" s="101" t="s">
        <v>250</v>
      </c>
      <c r="L36" s="1"/>
      <c r="M36" s="1"/>
      <c r="N36" s="1"/>
      <c r="O36" s="1"/>
      <c r="P36" s="1"/>
      <c r="Q36" s="1"/>
      <c r="R36" s="1"/>
    </row>
    <row r="37" spans="1:18" ht="15.95" customHeight="1" x14ac:dyDescent="0.2">
      <c r="A37" s="28">
        <v>27</v>
      </c>
      <c r="B37" s="73" t="s">
        <v>28</v>
      </c>
      <c r="C37" s="112" t="s">
        <v>202</v>
      </c>
      <c r="D37" s="100">
        <f>IF(C37=C$6,'Методика (Раздел 4)'!C$23,0)</f>
        <v>0</v>
      </c>
      <c r="E37" s="99" t="s">
        <v>102</v>
      </c>
      <c r="F37" s="99" t="s">
        <v>102</v>
      </c>
      <c r="G37" s="99" t="s">
        <v>104</v>
      </c>
      <c r="H37" s="99" t="s">
        <v>102</v>
      </c>
      <c r="I37" s="16"/>
      <c r="J37" s="110">
        <f t="shared" si="1"/>
        <v>0</v>
      </c>
      <c r="K37" s="101" t="s">
        <v>252</v>
      </c>
      <c r="L37" s="1"/>
      <c r="M37" s="1"/>
      <c r="N37" s="1"/>
      <c r="O37" s="1"/>
      <c r="P37" s="1"/>
      <c r="Q37" s="1"/>
      <c r="R37" s="1"/>
    </row>
    <row r="38" spans="1:18" ht="15.95" customHeight="1" x14ac:dyDescent="0.2">
      <c r="A38" s="28">
        <v>28</v>
      </c>
      <c r="B38" s="73" t="s">
        <v>29</v>
      </c>
      <c r="C38" s="112" t="s">
        <v>202</v>
      </c>
      <c r="D38" s="100">
        <f>IF(C38=C$6,'Методика (Раздел 4)'!C$23,0)</f>
        <v>0</v>
      </c>
      <c r="E38" s="99" t="s">
        <v>104</v>
      </c>
      <c r="F38" s="99" t="s">
        <v>104</v>
      </c>
      <c r="G38" s="99" t="s">
        <v>104</v>
      </c>
      <c r="H38" s="99" t="s">
        <v>104</v>
      </c>
      <c r="I38" s="16"/>
      <c r="J38" s="110">
        <f t="shared" si="1"/>
        <v>0</v>
      </c>
      <c r="K38" s="101" t="s">
        <v>134</v>
      </c>
      <c r="L38" s="1"/>
      <c r="M38" s="1"/>
      <c r="N38" s="1"/>
      <c r="O38" s="1"/>
      <c r="P38" s="1"/>
      <c r="Q38" s="1"/>
      <c r="R38" s="1"/>
    </row>
    <row r="39" spans="1:18" ht="15.95" customHeight="1" x14ac:dyDescent="0.2">
      <c r="A39" s="28">
        <v>29</v>
      </c>
      <c r="B39" s="73" t="s">
        <v>30</v>
      </c>
      <c r="C39" s="112" t="s">
        <v>202</v>
      </c>
      <c r="D39" s="100">
        <f>IF(C39=C$6,'Методика (Раздел 4)'!C$23,0)</f>
        <v>0</v>
      </c>
      <c r="E39" s="99" t="s">
        <v>104</v>
      </c>
      <c r="F39" s="99" t="s">
        <v>102</v>
      </c>
      <c r="G39" s="99" t="s">
        <v>104</v>
      </c>
      <c r="H39" s="99" t="s">
        <v>102</v>
      </c>
      <c r="I39" s="16"/>
      <c r="J39" s="110">
        <f t="shared" si="1"/>
        <v>0</v>
      </c>
      <c r="K39" s="101" t="s">
        <v>254</v>
      </c>
      <c r="L39" s="1"/>
      <c r="M39" s="1"/>
      <c r="N39" s="1"/>
      <c r="O39" s="1"/>
      <c r="P39" s="1"/>
      <c r="Q39" s="1"/>
      <c r="R39" s="1"/>
    </row>
    <row r="40" spans="1:18" s="46" customFormat="1" ht="15.95" customHeight="1" x14ac:dyDescent="0.2">
      <c r="A40" s="27"/>
      <c r="B40" s="42" t="s">
        <v>31</v>
      </c>
      <c r="C40" s="104"/>
      <c r="D40" s="104"/>
      <c r="E40" s="115"/>
      <c r="F40" s="115"/>
      <c r="G40" s="115"/>
      <c r="H40" s="115"/>
      <c r="I40" s="49"/>
      <c r="J40" s="111"/>
      <c r="K40" s="104"/>
      <c r="L40" s="45"/>
      <c r="M40" s="45"/>
      <c r="N40" s="45"/>
      <c r="O40" s="45"/>
      <c r="P40" s="45"/>
      <c r="Q40" s="45"/>
      <c r="R40" s="45"/>
    </row>
    <row r="41" spans="1:18" ht="15.95" customHeight="1" x14ac:dyDescent="0.2">
      <c r="A41" s="34">
        <v>30</v>
      </c>
      <c r="B41" s="73" t="s">
        <v>32</v>
      </c>
      <c r="C41" s="112" t="s">
        <v>201</v>
      </c>
      <c r="D41" s="100">
        <f>IF(C41=C$6,'Методика (Раздел 4)'!C$23,0)</f>
        <v>1</v>
      </c>
      <c r="E41" s="99" t="s">
        <v>102</v>
      </c>
      <c r="F41" s="99" t="s">
        <v>102</v>
      </c>
      <c r="G41" s="99" t="s">
        <v>102</v>
      </c>
      <c r="H41" s="99" t="s">
        <v>102</v>
      </c>
      <c r="I41" s="16"/>
      <c r="J41" s="110">
        <f t="shared" ref="J41:J46" si="2">IF(AND(E41="да",F41="да",G41="да",H41="да"),D41*(1-I41),0)</f>
        <v>1</v>
      </c>
      <c r="K41" s="116" t="s">
        <v>435</v>
      </c>
      <c r="L41" s="1"/>
      <c r="M41" s="1"/>
      <c r="N41" s="1"/>
      <c r="O41" s="1"/>
      <c r="P41" s="1"/>
      <c r="Q41" s="1"/>
      <c r="R41" s="1"/>
    </row>
    <row r="42" spans="1:18" ht="15.95" customHeight="1" x14ac:dyDescent="0.2">
      <c r="A42" s="34">
        <v>31</v>
      </c>
      <c r="B42" s="73" t="s">
        <v>33</v>
      </c>
      <c r="C42" s="112" t="s">
        <v>202</v>
      </c>
      <c r="D42" s="100">
        <f>IF(C42=C$6,'Методика (Раздел 4)'!C$23,0)</f>
        <v>0</v>
      </c>
      <c r="E42" s="99" t="s">
        <v>102</v>
      </c>
      <c r="F42" s="99" t="s">
        <v>102</v>
      </c>
      <c r="G42" s="99" t="s">
        <v>104</v>
      </c>
      <c r="H42" s="99" t="s">
        <v>102</v>
      </c>
      <c r="I42" s="16"/>
      <c r="J42" s="110">
        <f t="shared" si="2"/>
        <v>0</v>
      </c>
      <c r="K42" s="101" t="s">
        <v>259</v>
      </c>
      <c r="L42" s="1"/>
      <c r="M42" s="1"/>
      <c r="N42" s="1"/>
      <c r="O42" s="1"/>
      <c r="P42" s="1"/>
      <c r="Q42" s="1"/>
      <c r="R42" s="1"/>
    </row>
    <row r="43" spans="1:18" ht="15.95" customHeight="1" x14ac:dyDescent="0.2">
      <c r="A43" s="34">
        <v>32</v>
      </c>
      <c r="B43" s="73" t="s">
        <v>34</v>
      </c>
      <c r="C43" s="112" t="s">
        <v>202</v>
      </c>
      <c r="D43" s="100">
        <f>IF(C43=C$6,'Методика (Раздел 4)'!C$23,0)</f>
        <v>0</v>
      </c>
      <c r="E43" s="99" t="s">
        <v>102</v>
      </c>
      <c r="F43" s="99" t="s">
        <v>102</v>
      </c>
      <c r="G43" s="99" t="s">
        <v>102</v>
      </c>
      <c r="H43" s="99" t="s">
        <v>102</v>
      </c>
      <c r="I43" s="16"/>
      <c r="J43" s="110">
        <f t="shared" si="2"/>
        <v>0</v>
      </c>
      <c r="K43" s="107" t="s">
        <v>258</v>
      </c>
      <c r="L43" s="1"/>
      <c r="M43" s="1"/>
      <c r="N43" s="1"/>
      <c r="O43" s="1"/>
      <c r="P43" s="1"/>
      <c r="Q43" s="1"/>
      <c r="R43" s="1"/>
    </row>
    <row r="44" spans="1:18" ht="15.95" customHeight="1" x14ac:dyDescent="0.2">
      <c r="A44" s="34">
        <v>33</v>
      </c>
      <c r="B44" s="73" t="s">
        <v>35</v>
      </c>
      <c r="C44" s="112" t="s">
        <v>202</v>
      </c>
      <c r="D44" s="100">
        <f>IF(C44=C$6,'Методика (Раздел 4)'!C$23,0)</f>
        <v>0</v>
      </c>
      <c r="E44" s="99" t="s">
        <v>104</v>
      </c>
      <c r="F44" s="99" t="s">
        <v>104</v>
      </c>
      <c r="G44" s="99" t="s">
        <v>104</v>
      </c>
      <c r="H44" s="99" t="s">
        <v>104</v>
      </c>
      <c r="I44" s="16"/>
      <c r="J44" s="110">
        <f t="shared" si="2"/>
        <v>0</v>
      </c>
      <c r="K44" s="101" t="s">
        <v>261</v>
      </c>
      <c r="L44" s="1"/>
      <c r="M44" s="1"/>
      <c r="N44" s="1"/>
      <c r="O44" s="1"/>
      <c r="P44" s="1"/>
      <c r="Q44" s="1"/>
      <c r="R44" s="1"/>
    </row>
    <row r="45" spans="1:18" ht="15.95" customHeight="1" x14ac:dyDescent="0.2">
      <c r="A45" s="34">
        <v>34</v>
      </c>
      <c r="B45" s="73" t="s">
        <v>36</v>
      </c>
      <c r="C45" s="112" t="s">
        <v>202</v>
      </c>
      <c r="D45" s="100">
        <f>IF(C45=C$6,'Методика (Раздел 4)'!C$23,0)</f>
        <v>0</v>
      </c>
      <c r="E45" s="99" t="s">
        <v>102</v>
      </c>
      <c r="F45" s="99" t="s">
        <v>102</v>
      </c>
      <c r="G45" s="99" t="s">
        <v>104</v>
      </c>
      <c r="H45" s="99" t="s">
        <v>102</v>
      </c>
      <c r="I45" s="16"/>
      <c r="J45" s="110">
        <f t="shared" si="2"/>
        <v>0</v>
      </c>
      <c r="K45" s="102" t="s">
        <v>263</v>
      </c>
      <c r="L45" s="1"/>
      <c r="M45" s="1"/>
      <c r="N45" s="1"/>
      <c r="O45" s="1"/>
      <c r="P45" s="1"/>
      <c r="Q45" s="1"/>
      <c r="R45" s="1"/>
    </row>
    <row r="46" spans="1:18" ht="15.95" customHeight="1" x14ac:dyDescent="0.2">
      <c r="A46" s="34">
        <v>35</v>
      </c>
      <c r="B46" s="73" t="s">
        <v>37</v>
      </c>
      <c r="C46" s="112" t="s">
        <v>201</v>
      </c>
      <c r="D46" s="100">
        <f>IF(C46=C$6,'Методика (Раздел 4)'!C$23,0)</f>
        <v>1</v>
      </c>
      <c r="E46" s="99" t="s">
        <v>102</v>
      </c>
      <c r="F46" s="99" t="s">
        <v>102</v>
      </c>
      <c r="G46" s="99" t="s">
        <v>104</v>
      </c>
      <c r="H46" s="99" t="s">
        <v>102</v>
      </c>
      <c r="I46" s="16"/>
      <c r="J46" s="110">
        <f t="shared" si="2"/>
        <v>0</v>
      </c>
      <c r="K46" s="101" t="s">
        <v>265</v>
      </c>
      <c r="L46" s="1"/>
      <c r="M46" s="1"/>
      <c r="N46" s="1"/>
      <c r="O46" s="1"/>
      <c r="P46" s="1"/>
      <c r="Q46" s="1"/>
      <c r="R46" s="1"/>
    </row>
    <row r="47" spans="1:18" s="46" customFormat="1" ht="15.95" customHeight="1" x14ac:dyDescent="0.2">
      <c r="A47" s="27"/>
      <c r="B47" s="42" t="s">
        <v>38</v>
      </c>
      <c r="C47" s="104"/>
      <c r="D47" s="104"/>
      <c r="E47" s="115"/>
      <c r="F47" s="115"/>
      <c r="G47" s="115"/>
      <c r="H47" s="115"/>
      <c r="I47" s="49"/>
      <c r="J47" s="111"/>
      <c r="K47" s="104"/>
      <c r="L47" s="45"/>
      <c r="M47" s="45"/>
      <c r="N47" s="45"/>
      <c r="O47" s="45"/>
      <c r="P47" s="45"/>
      <c r="Q47" s="45"/>
      <c r="R47" s="45"/>
    </row>
    <row r="48" spans="1:18" ht="15.95" customHeight="1" x14ac:dyDescent="0.2">
      <c r="A48" s="28">
        <v>36</v>
      </c>
      <c r="B48" s="73" t="s">
        <v>39</v>
      </c>
      <c r="C48" s="112" t="s">
        <v>202</v>
      </c>
      <c r="D48" s="100">
        <f>IF(C48=C$6,'Методика (Раздел 4)'!C$23,0)</f>
        <v>0</v>
      </c>
      <c r="E48" s="99" t="s">
        <v>104</v>
      </c>
      <c r="F48" s="99" t="s">
        <v>104</v>
      </c>
      <c r="G48" s="99" t="s">
        <v>104</v>
      </c>
      <c r="H48" s="99" t="s">
        <v>104</v>
      </c>
      <c r="I48" s="16"/>
      <c r="J48" s="110">
        <f t="shared" ref="J48:J54" si="3">IF(AND(E48="да",F48="да",G48="да",H48="да"),D48*(1-I48),0)</f>
        <v>0</v>
      </c>
      <c r="K48" s="101" t="s">
        <v>145</v>
      </c>
      <c r="L48" s="1"/>
      <c r="M48" s="1"/>
      <c r="N48" s="1"/>
      <c r="O48" s="1"/>
      <c r="P48" s="1"/>
      <c r="Q48" s="1"/>
      <c r="R48" s="1"/>
    </row>
    <row r="49" spans="1:18" ht="15.95" customHeight="1" x14ac:dyDescent="0.2">
      <c r="A49" s="28">
        <v>37</v>
      </c>
      <c r="B49" s="73" t="s">
        <v>40</v>
      </c>
      <c r="C49" s="112" t="s">
        <v>202</v>
      </c>
      <c r="D49" s="100">
        <f>IF(C49=C$6,'Методика (Раздел 4)'!C$23,0)</f>
        <v>0</v>
      </c>
      <c r="E49" s="99" t="s">
        <v>104</v>
      </c>
      <c r="F49" s="99" t="s">
        <v>104</v>
      </c>
      <c r="G49" s="99" t="s">
        <v>104</v>
      </c>
      <c r="H49" s="99" t="s">
        <v>104</v>
      </c>
      <c r="I49" s="16"/>
      <c r="J49" s="110">
        <f t="shared" si="3"/>
        <v>0</v>
      </c>
      <c r="K49" s="101" t="s">
        <v>146</v>
      </c>
      <c r="L49" s="1"/>
      <c r="M49" s="1"/>
      <c r="N49" s="1"/>
      <c r="O49" s="1"/>
      <c r="P49" s="1"/>
      <c r="Q49" s="1"/>
      <c r="R49" s="1"/>
    </row>
    <row r="50" spans="1:18" ht="15.95" customHeight="1" x14ac:dyDescent="0.2">
      <c r="A50" s="28">
        <v>38</v>
      </c>
      <c r="B50" s="73" t="s">
        <v>41</v>
      </c>
      <c r="C50" s="112" t="s">
        <v>202</v>
      </c>
      <c r="D50" s="100">
        <f>IF(C50=C$6,'Методика (Раздел 4)'!C$23,0)</f>
        <v>0</v>
      </c>
      <c r="E50" s="99" t="s">
        <v>104</v>
      </c>
      <c r="F50" s="99" t="s">
        <v>104</v>
      </c>
      <c r="G50" s="99" t="s">
        <v>104</v>
      </c>
      <c r="H50" s="99" t="s">
        <v>104</v>
      </c>
      <c r="I50" s="16"/>
      <c r="J50" s="110">
        <f t="shared" si="3"/>
        <v>0</v>
      </c>
      <c r="K50" s="101" t="s">
        <v>269</v>
      </c>
      <c r="L50" s="1"/>
      <c r="M50" s="1"/>
      <c r="N50" s="1"/>
      <c r="O50" s="1"/>
      <c r="P50" s="1"/>
      <c r="Q50" s="1"/>
      <c r="R50" s="1"/>
    </row>
    <row r="51" spans="1:18" ht="15.95" customHeight="1" x14ac:dyDescent="0.2">
      <c r="A51" s="31">
        <v>39</v>
      </c>
      <c r="B51" s="73" t="s">
        <v>42</v>
      </c>
      <c r="C51" s="112" t="s">
        <v>202</v>
      </c>
      <c r="D51" s="100">
        <f>IF(C51=C$6,'Методика (Раздел 4)'!C$23,0)</f>
        <v>0</v>
      </c>
      <c r="E51" s="99" t="s">
        <v>104</v>
      </c>
      <c r="F51" s="99" t="s">
        <v>104</v>
      </c>
      <c r="G51" s="99" t="s">
        <v>104</v>
      </c>
      <c r="H51" s="99" t="s">
        <v>104</v>
      </c>
      <c r="I51" s="16"/>
      <c r="J51" s="110">
        <f t="shared" si="3"/>
        <v>0</v>
      </c>
      <c r="K51" s="101" t="s">
        <v>147</v>
      </c>
      <c r="L51" s="1"/>
      <c r="M51" s="1"/>
      <c r="N51" s="1"/>
      <c r="O51" s="1"/>
      <c r="P51" s="1"/>
      <c r="Q51" s="1"/>
      <c r="R51" s="1"/>
    </row>
    <row r="52" spans="1:18" ht="15.95" customHeight="1" x14ac:dyDescent="0.2">
      <c r="A52" s="28">
        <v>40</v>
      </c>
      <c r="B52" s="73" t="s">
        <v>93</v>
      </c>
      <c r="C52" s="112" t="s">
        <v>202</v>
      </c>
      <c r="D52" s="100">
        <f>IF(C52=C$6,'Методика (Раздел 4)'!C$23,0)</f>
        <v>0</v>
      </c>
      <c r="E52" s="99" t="s">
        <v>104</v>
      </c>
      <c r="F52" s="99" t="s">
        <v>104</v>
      </c>
      <c r="G52" s="99" t="s">
        <v>104</v>
      </c>
      <c r="H52" s="99" t="s">
        <v>104</v>
      </c>
      <c r="I52" s="16"/>
      <c r="J52" s="110">
        <f t="shared" si="3"/>
        <v>0</v>
      </c>
      <c r="K52" s="101" t="s">
        <v>270</v>
      </c>
      <c r="L52" s="1"/>
      <c r="M52" s="1"/>
      <c r="N52" s="1"/>
      <c r="O52" s="1"/>
      <c r="P52" s="1"/>
      <c r="Q52" s="1"/>
      <c r="R52" s="1"/>
    </row>
    <row r="53" spans="1:18" ht="15.95" customHeight="1" x14ac:dyDescent="0.2">
      <c r="A53" s="28">
        <v>41</v>
      </c>
      <c r="B53" s="73" t="s">
        <v>43</v>
      </c>
      <c r="C53" s="112" t="s">
        <v>202</v>
      </c>
      <c r="D53" s="100">
        <f>IF(C53=C$6,'Методика (Раздел 4)'!C$23,0)</f>
        <v>0</v>
      </c>
      <c r="E53" s="99" t="s">
        <v>102</v>
      </c>
      <c r="F53" s="99" t="s">
        <v>102</v>
      </c>
      <c r="G53" s="99" t="s">
        <v>104</v>
      </c>
      <c r="H53" s="99" t="s">
        <v>102</v>
      </c>
      <c r="I53" s="16"/>
      <c r="J53" s="110">
        <f t="shared" si="3"/>
        <v>0</v>
      </c>
      <c r="K53" s="101" t="s">
        <v>271</v>
      </c>
      <c r="L53" s="1"/>
      <c r="M53" s="1"/>
      <c r="N53" s="1"/>
      <c r="O53" s="1"/>
      <c r="P53" s="1"/>
      <c r="Q53" s="1"/>
      <c r="R53" s="1"/>
    </row>
    <row r="54" spans="1:18" ht="15.95" customHeight="1" x14ac:dyDescent="0.2">
      <c r="A54" s="28">
        <v>42</v>
      </c>
      <c r="B54" s="73" t="s">
        <v>44</v>
      </c>
      <c r="C54" s="112" t="s">
        <v>201</v>
      </c>
      <c r="D54" s="100">
        <f>IF(C54=C$6,'Методика (Раздел 4)'!C$23,0)</f>
        <v>1</v>
      </c>
      <c r="E54" s="99" t="s">
        <v>102</v>
      </c>
      <c r="F54" s="99" t="s">
        <v>102</v>
      </c>
      <c r="G54" s="99" t="s">
        <v>102</v>
      </c>
      <c r="H54" s="99" t="s">
        <v>102</v>
      </c>
      <c r="I54" s="16"/>
      <c r="J54" s="110">
        <f t="shared" si="3"/>
        <v>1</v>
      </c>
      <c r="K54" s="101" t="s">
        <v>152</v>
      </c>
      <c r="L54" s="1"/>
      <c r="M54" s="1"/>
      <c r="N54" s="1"/>
      <c r="O54" s="1"/>
      <c r="P54" s="1"/>
      <c r="Q54" s="1"/>
      <c r="R54" s="1"/>
    </row>
    <row r="55" spans="1:18" s="46" customFormat="1" ht="15.95" customHeight="1" x14ac:dyDescent="0.2">
      <c r="A55" s="27"/>
      <c r="B55" s="42" t="s">
        <v>45</v>
      </c>
      <c r="C55" s="104"/>
      <c r="D55" s="104"/>
      <c r="E55" s="103"/>
      <c r="F55" s="103"/>
      <c r="G55" s="103"/>
      <c r="H55" s="103"/>
      <c r="I55" s="49"/>
      <c r="J55" s="111"/>
      <c r="K55" s="104"/>
      <c r="L55" s="45"/>
      <c r="M55" s="45"/>
      <c r="N55" s="45"/>
      <c r="O55" s="45"/>
      <c r="P55" s="45"/>
      <c r="Q55" s="45"/>
      <c r="R55" s="45"/>
    </row>
    <row r="56" spans="1:18" ht="15.95" customHeight="1" x14ac:dyDescent="0.2">
      <c r="A56" s="28">
        <v>43</v>
      </c>
      <c r="B56" s="73" t="s">
        <v>46</v>
      </c>
      <c r="C56" s="101" t="s">
        <v>202</v>
      </c>
      <c r="D56" s="100">
        <f>IF(C56=C$6,'Методика (Раздел 4)'!C$23,0)</f>
        <v>0</v>
      </c>
      <c r="E56" s="99" t="s">
        <v>102</v>
      </c>
      <c r="F56" s="99" t="s">
        <v>102</v>
      </c>
      <c r="G56" s="99" t="s">
        <v>104</v>
      </c>
      <c r="H56" s="99" t="s">
        <v>102</v>
      </c>
      <c r="I56" s="16"/>
      <c r="J56" s="110">
        <f t="shared" ref="J56:J69" si="4">IF(AND(E56="да",F56="да",G56="да",H56="да"),D56*(1-I56),0)</f>
        <v>0</v>
      </c>
      <c r="K56" s="112" t="s">
        <v>273</v>
      </c>
      <c r="L56" s="1"/>
      <c r="M56" s="1"/>
      <c r="N56" s="1"/>
      <c r="O56" s="1"/>
      <c r="P56" s="1"/>
      <c r="Q56" s="1"/>
      <c r="R56" s="1"/>
    </row>
    <row r="57" spans="1:18" ht="15.95" customHeight="1" x14ac:dyDescent="0.2">
      <c r="A57" s="28">
        <v>44</v>
      </c>
      <c r="B57" s="73" t="s">
        <v>47</v>
      </c>
      <c r="C57" s="101" t="s">
        <v>202</v>
      </c>
      <c r="D57" s="100">
        <f>IF(C57=C$6,'Методика (Раздел 4)'!C$23,0)</f>
        <v>0</v>
      </c>
      <c r="E57" s="99" t="s">
        <v>102</v>
      </c>
      <c r="F57" s="99" t="s">
        <v>102</v>
      </c>
      <c r="G57" s="99" t="s">
        <v>104</v>
      </c>
      <c r="H57" s="99" t="s">
        <v>102</v>
      </c>
      <c r="I57" s="16"/>
      <c r="J57" s="110">
        <f t="shared" si="4"/>
        <v>0</v>
      </c>
      <c r="K57" s="112" t="s">
        <v>154</v>
      </c>
      <c r="L57" s="1"/>
      <c r="M57" s="1"/>
      <c r="N57" s="1"/>
      <c r="O57" s="1"/>
      <c r="P57" s="1"/>
      <c r="Q57" s="1"/>
      <c r="R57" s="1"/>
    </row>
    <row r="58" spans="1:18" ht="15.95" customHeight="1" x14ac:dyDescent="0.2">
      <c r="A58" s="28">
        <v>45</v>
      </c>
      <c r="B58" s="73" t="s">
        <v>48</v>
      </c>
      <c r="C58" s="101" t="s">
        <v>202</v>
      </c>
      <c r="D58" s="100">
        <f>IF(C58=C$6,'Методика (Раздел 4)'!C$23,0)</f>
        <v>0</v>
      </c>
      <c r="E58" s="99" t="s">
        <v>102</v>
      </c>
      <c r="F58" s="99" t="s">
        <v>102</v>
      </c>
      <c r="G58" s="99" t="s">
        <v>102</v>
      </c>
      <c r="H58" s="99" t="s">
        <v>102</v>
      </c>
      <c r="I58" s="16"/>
      <c r="J58" s="110">
        <f t="shared" si="4"/>
        <v>0</v>
      </c>
      <c r="K58" s="87" t="s">
        <v>362</v>
      </c>
      <c r="L58" s="1"/>
      <c r="M58" s="1"/>
      <c r="N58" s="1"/>
      <c r="O58" s="1"/>
      <c r="P58" s="1"/>
      <c r="Q58" s="1"/>
      <c r="R58" s="1"/>
    </row>
    <row r="59" spans="1:18" ht="15.95" customHeight="1" x14ac:dyDescent="0.2">
      <c r="A59" s="28">
        <v>46</v>
      </c>
      <c r="B59" s="73" t="s">
        <v>49</v>
      </c>
      <c r="C59" s="101" t="s">
        <v>202</v>
      </c>
      <c r="D59" s="100">
        <f>IF(C59=C$6,'Методика (Раздел 4)'!C$23,0)</f>
        <v>0</v>
      </c>
      <c r="E59" s="99" t="s">
        <v>102</v>
      </c>
      <c r="F59" s="99" t="s">
        <v>102</v>
      </c>
      <c r="G59" s="99" t="s">
        <v>102</v>
      </c>
      <c r="H59" s="99" t="s">
        <v>104</v>
      </c>
      <c r="I59" s="16"/>
      <c r="J59" s="110">
        <f t="shared" si="4"/>
        <v>0</v>
      </c>
      <c r="K59" s="112" t="s">
        <v>278</v>
      </c>
      <c r="L59" s="1"/>
      <c r="M59" s="1"/>
      <c r="N59" s="1"/>
      <c r="O59" s="1"/>
      <c r="P59" s="1"/>
      <c r="Q59" s="1"/>
      <c r="R59" s="1"/>
    </row>
    <row r="60" spans="1:18" ht="15.95" customHeight="1" x14ac:dyDescent="0.2">
      <c r="A60" s="28">
        <v>47</v>
      </c>
      <c r="B60" s="73" t="s">
        <v>50</v>
      </c>
      <c r="C60" s="101" t="s">
        <v>201</v>
      </c>
      <c r="D60" s="100">
        <f>IF(C60=C$6,'Методика (Раздел 4)'!C$23,0)</f>
        <v>1</v>
      </c>
      <c r="E60" s="99" t="s">
        <v>102</v>
      </c>
      <c r="F60" s="99" t="s">
        <v>102</v>
      </c>
      <c r="G60" s="99" t="s">
        <v>102</v>
      </c>
      <c r="H60" s="99" t="s">
        <v>102</v>
      </c>
      <c r="I60" s="16"/>
      <c r="J60" s="110">
        <f t="shared" si="4"/>
        <v>1</v>
      </c>
      <c r="K60" s="112" t="s">
        <v>178</v>
      </c>
      <c r="L60" s="1"/>
      <c r="M60" s="1"/>
      <c r="N60" s="1"/>
      <c r="O60" s="1"/>
      <c r="P60" s="1"/>
      <c r="Q60" s="1"/>
      <c r="R60" s="1"/>
    </row>
    <row r="61" spans="1:18" ht="15.95" customHeight="1" x14ac:dyDescent="0.2">
      <c r="A61" s="28">
        <v>48</v>
      </c>
      <c r="B61" s="73" t="s">
        <v>51</v>
      </c>
      <c r="C61" s="101" t="s">
        <v>201</v>
      </c>
      <c r="D61" s="100">
        <f>IF(C61=C$6,'Методика (Раздел 4)'!C$23,0)</f>
        <v>1</v>
      </c>
      <c r="E61" s="99" t="s">
        <v>102</v>
      </c>
      <c r="F61" s="99" t="s">
        <v>102</v>
      </c>
      <c r="G61" s="99" t="s">
        <v>102</v>
      </c>
      <c r="H61" s="99" t="s">
        <v>102</v>
      </c>
      <c r="I61" s="16"/>
      <c r="J61" s="110">
        <f t="shared" si="4"/>
        <v>1</v>
      </c>
      <c r="K61" s="87" t="s">
        <v>280</v>
      </c>
      <c r="L61" s="1"/>
      <c r="M61" s="1"/>
      <c r="N61" s="1"/>
      <c r="O61" s="1"/>
      <c r="P61" s="1"/>
      <c r="Q61" s="1"/>
      <c r="R61" s="1"/>
    </row>
    <row r="62" spans="1:18" ht="15.95" customHeight="1" x14ac:dyDescent="0.2">
      <c r="A62" s="28">
        <v>49</v>
      </c>
      <c r="B62" s="73" t="s">
        <v>52</v>
      </c>
      <c r="C62" s="101" t="s">
        <v>201</v>
      </c>
      <c r="D62" s="100">
        <f>IF(C62=C$6,'Методика (Раздел 4)'!C$23,0)</f>
        <v>1</v>
      </c>
      <c r="E62" s="99" t="s">
        <v>102</v>
      </c>
      <c r="F62" s="99" t="s">
        <v>102</v>
      </c>
      <c r="G62" s="99" t="s">
        <v>104</v>
      </c>
      <c r="H62" s="99" t="s">
        <v>102</v>
      </c>
      <c r="I62" s="16"/>
      <c r="J62" s="110">
        <f t="shared" si="4"/>
        <v>0</v>
      </c>
      <c r="K62" s="112" t="s">
        <v>367</v>
      </c>
      <c r="L62" s="1"/>
      <c r="M62" s="1"/>
      <c r="N62" s="1"/>
      <c r="O62" s="1"/>
      <c r="P62" s="1"/>
      <c r="Q62" s="1" t="s">
        <v>281</v>
      </c>
      <c r="R62" s="1"/>
    </row>
    <row r="63" spans="1:18" ht="15.95" customHeight="1" x14ac:dyDescent="0.2">
      <c r="A63" s="28">
        <v>50</v>
      </c>
      <c r="B63" s="73" t="s">
        <v>53</v>
      </c>
      <c r="C63" s="101" t="s">
        <v>202</v>
      </c>
      <c r="D63" s="100">
        <f>IF(C63=C$6,'Методика (Раздел 4)'!C$23,0)</f>
        <v>0</v>
      </c>
      <c r="E63" s="99" t="s">
        <v>104</v>
      </c>
      <c r="F63" s="99" t="s">
        <v>104</v>
      </c>
      <c r="G63" s="99" t="s">
        <v>104</v>
      </c>
      <c r="H63" s="99" t="s">
        <v>104</v>
      </c>
      <c r="I63" s="16"/>
      <c r="J63" s="110">
        <f t="shared" si="4"/>
        <v>0</v>
      </c>
      <c r="K63" s="127" t="s">
        <v>160</v>
      </c>
      <c r="L63" s="1"/>
      <c r="M63" s="1"/>
      <c r="N63" s="1"/>
      <c r="O63" s="1"/>
      <c r="P63" s="1"/>
      <c r="Q63" s="1"/>
      <c r="R63" s="1"/>
    </row>
    <row r="64" spans="1:18" ht="15.95" customHeight="1" x14ac:dyDescent="0.2">
      <c r="A64" s="28">
        <v>51</v>
      </c>
      <c r="B64" s="73" t="s">
        <v>54</v>
      </c>
      <c r="C64" s="101" t="s">
        <v>202</v>
      </c>
      <c r="D64" s="100">
        <f>IF(C64=C$6,'Методика (Раздел 4)'!C$23,0)</f>
        <v>0</v>
      </c>
      <c r="E64" s="99" t="s">
        <v>102</v>
      </c>
      <c r="F64" s="99" t="s">
        <v>102</v>
      </c>
      <c r="G64" s="99" t="s">
        <v>102</v>
      </c>
      <c r="H64" s="99" t="s">
        <v>104</v>
      </c>
      <c r="I64" s="16"/>
      <c r="J64" s="110">
        <f t="shared" si="4"/>
        <v>0</v>
      </c>
      <c r="K64" s="112" t="s">
        <v>370</v>
      </c>
      <c r="L64" s="1"/>
      <c r="M64" s="1"/>
      <c r="N64" s="1"/>
      <c r="O64" s="1"/>
      <c r="P64" s="1"/>
      <c r="Q64" s="1"/>
      <c r="R64" s="1"/>
    </row>
    <row r="65" spans="1:18" ht="15.95" customHeight="1" x14ac:dyDescent="0.2">
      <c r="A65" s="28">
        <v>52</v>
      </c>
      <c r="B65" s="73" t="s">
        <v>55</v>
      </c>
      <c r="C65" s="101" t="s">
        <v>201</v>
      </c>
      <c r="D65" s="100">
        <f>IF(C65=C$6,'Методика (Раздел 4)'!C$23,0)</f>
        <v>1</v>
      </c>
      <c r="E65" s="99" t="s">
        <v>102</v>
      </c>
      <c r="F65" s="99" t="s">
        <v>102</v>
      </c>
      <c r="G65" s="99" t="s">
        <v>102</v>
      </c>
      <c r="H65" s="99" t="s">
        <v>102</v>
      </c>
      <c r="I65" s="16"/>
      <c r="J65" s="110">
        <f t="shared" si="4"/>
        <v>1</v>
      </c>
      <c r="K65" s="112" t="s">
        <v>374</v>
      </c>
      <c r="L65" s="1"/>
      <c r="M65" s="1"/>
      <c r="N65" s="1"/>
      <c r="O65" s="1"/>
      <c r="P65" s="1"/>
      <c r="Q65" s="1"/>
      <c r="R65" s="1"/>
    </row>
    <row r="66" spans="1:18" ht="15.95" customHeight="1" x14ac:dyDescent="0.2">
      <c r="A66" s="31">
        <v>53</v>
      </c>
      <c r="B66" s="73" t="s">
        <v>56</v>
      </c>
      <c r="C66" s="101" t="s">
        <v>201</v>
      </c>
      <c r="D66" s="100">
        <f>IF(C66=C$6,'Методика (Раздел 4)'!C$23,0)</f>
        <v>1</v>
      </c>
      <c r="E66" s="99" t="s">
        <v>102</v>
      </c>
      <c r="F66" s="99" t="s">
        <v>102</v>
      </c>
      <c r="G66" s="99" t="s">
        <v>102</v>
      </c>
      <c r="H66" s="99" t="s">
        <v>102</v>
      </c>
      <c r="I66" s="16"/>
      <c r="J66" s="110">
        <f t="shared" si="4"/>
        <v>1</v>
      </c>
      <c r="K66" s="155" t="s">
        <v>375</v>
      </c>
      <c r="L66" s="1"/>
      <c r="M66" s="1"/>
      <c r="N66" s="1"/>
      <c r="O66" s="1"/>
      <c r="P66" s="1"/>
      <c r="Q66" s="1"/>
      <c r="R66" s="1"/>
    </row>
    <row r="67" spans="1:18" ht="15.95" customHeight="1" x14ac:dyDescent="0.2">
      <c r="A67" s="28">
        <v>54</v>
      </c>
      <c r="B67" s="73" t="s">
        <v>57</v>
      </c>
      <c r="C67" s="101" t="s">
        <v>202</v>
      </c>
      <c r="D67" s="100">
        <f>IF(C67=C$6,'Методика (Раздел 4)'!C$23,0)</f>
        <v>0</v>
      </c>
      <c r="E67" s="99" t="s">
        <v>102</v>
      </c>
      <c r="F67" s="99" t="s">
        <v>102</v>
      </c>
      <c r="G67" s="99" t="s">
        <v>104</v>
      </c>
      <c r="H67" s="99" t="s">
        <v>104</v>
      </c>
      <c r="I67" s="16"/>
      <c r="J67" s="110">
        <f t="shared" si="4"/>
        <v>0</v>
      </c>
      <c r="K67" s="87" t="s">
        <v>285</v>
      </c>
      <c r="L67" s="1"/>
      <c r="M67" s="1"/>
      <c r="N67" s="1"/>
      <c r="O67" s="1"/>
      <c r="P67" s="1"/>
      <c r="Q67" s="1"/>
      <c r="R67" s="1"/>
    </row>
    <row r="68" spans="1:18" ht="15.95" customHeight="1" x14ac:dyDescent="0.2">
      <c r="A68" s="28">
        <v>55</v>
      </c>
      <c r="B68" s="73" t="s">
        <v>58</v>
      </c>
      <c r="C68" s="101" t="s">
        <v>202</v>
      </c>
      <c r="D68" s="100">
        <f>IF(C68=C$6,'Методика (Раздел 4)'!C$23,0)</f>
        <v>0</v>
      </c>
      <c r="E68" s="99" t="s">
        <v>104</v>
      </c>
      <c r="F68" s="99" t="s">
        <v>104</v>
      </c>
      <c r="G68" s="99" t="s">
        <v>104</v>
      </c>
      <c r="H68" s="99" t="s">
        <v>104</v>
      </c>
      <c r="I68" s="16"/>
      <c r="J68" s="110">
        <f t="shared" si="4"/>
        <v>0</v>
      </c>
      <c r="K68" s="87" t="s">
        <v>380</v>
      </c>
      <c r="L68" s="1"/>
      <c r="M68" s="1"/>
      <c r="N68" s="1"/>
      <c r="O68" s="1"/>
      <c r="P68" s="1"/>
      <c r="Q68" s="1"/>
      <c r="R68" s="1"/>
    </row>
    <row r="69" spans="1:18" ht="15.95" customHeight="1" x14ac:dyDescent="0.2">
      <c r="A69" s="28">
        <v>56</v>
      </c>
      <c r="B69" s="73" t="s">
        <v>59</v>
      </c>
      <c r="C69" s="101" t="s">
        <v>201</v>
      </c>
      <c r="D69" s="100">
        <f>IF(C69=C$6,'Методика (Раздел 4)'!C$23,0)</f>
        <v>1</v>
      </c>
      <c r="E69" s="99" t="s">
        <v>102</v>
      </c>
      <c r="F69" s="99" t="s">
        <v>102</v>
      </c>
      <c r="G69" s="99" t="s">
        <v>102</v>
      </c>
      <c r="H69" s="99" t="s">
        <v>102</v>
      </c>
      <c r="I69" s="16"/>
      <c r="J69" s="110">
        <f t="shared" si="4"/>
        <v>1</v>
      </c>
      <c r="K69" s="112" t="s">
        <v>376</v>
      </c>
      <c r="L69" s="1"/>
      <c r="M69" s="1"/>
      <c r="N69" s="1"/>
      <c r="O69" s="1"/>
      <c r="P69" s="1"/>
      <c r="Q69" s="1"/>
      <c r="R69" s="1"/>
    </row>
    <row r="70" spans="1:18" s="46" customFormat="1" ht="15.95" customHeight="1" x14ac:dyDescent="0.2">
      <c r="A70" s="27"/>
      <c r="B70" s="42" t="s">
        <v>60</v>
      </c>
      <c r="C70" s="104"/>
      <c r="D70" s="104"/>
      <c r="E70" s="103"/>
      <c r="F70" s="103"/>
      <c r="G70" s="103"/>
      <c r="H70" s="103"/>
      <c r="I70" s="49"/>
      <c r="J70" s="111"/>
      <c r="K70" s="104"/>
      <c r="L70" s="45"/>
      <c r="M70" s="45"/>
      <c r="N70" s="45"/>
      <c r="O70" s="45"/>
      <c r="P70" s="45"/>
      <c r="Q70" s="45"/>
      <c r="R70" s="45"/>
    </row>
    <row r="71" spans="1:18" ht="15.95" customHeight="1" x14ac:dyDescent="0.2">
      <c r="A71" s="28">
        <v>57</v>
      </c>
      <c r="B71" s="73" t="s">
        <v>61</v>
      </c>
      <c r="C71" s="101" t="s">
        <v>202</v>
      </c>
      <c r="D71" s="100">
        <f>IF(C71=C$6,'Методика (Раздел 4)'!C$23,0)</f>
        <v>0</v>
      </c>
      <c r="E71" s="99" t="s">
        <v>104</v>
      </c>
      <c r="F71" s="99" t="s">
        <v>104</v>
      </c>
      <c r="G71" s="99" t="s">
        <v>104</v>
      </c>
      <c r="H71" s="99" t="s">
        <v>104</v>
      </c>
      <c r="I71" s="16"/>
      <c r="J71" s="110">
        <f t="shared" ref="J71:J76" si="5">IF(AND(E71="да",F71="да",G71="да",H71="да"),D71*(1-I71),0)</f>
        <v>0</v>
      </c>
      <c r="K71" s="112" t="s">
        <v>139</v>
      </c>
      <c r="L71" s="1"/>
      <c r="M71" s="1"/>
      <c r="N71" s="1"/>
      <c r="O71" s="1"/>
      <c r="P71" s="1"/>
      <c r="Q71" s="1"/>
      <c r="R71" s="1"/>
    </row>
    <row r="72" spans="1:18" ht="15.95" customHeight="1" x14ac:dyDescent="0.2">
      <c r="A72" s="28">
        <v>58</v>
      </c>
      <c r="B72" s="73" t="s">
        <v>62</v>
      </c>
      <c r="C72" s="101" t="s">
        <v>202</v>
      </c>
      <c r="D72" s="100">
        <f>IF(C72=C$6,'Методика (Раздел 4)'!C$23,0)</f>
        <v>0</v>
      </c>
      <c r="E72" s="99" t="s">
        <v>102</v>
      </c>
      <c r="F72" s="99" t="s">
        <v>102</v>
      </c>
      <c r="G72" s="99" t="s">
        <v>102</v>
      </c>
      <c r="H72" s="99" t="s">
        <v>102</v>
      </c>
      <c r="I72" s="16"/>
      <c r="J72" s="110">
        <f t="shared" si="5"/>
        <v>0</v>
      </c>
      <c r="K72" s="112" t="s">
        <v>140</v>
      </c>
      <c r="L72" s="1"/>
      <c r="M72" s="1"/>
      <c r="N72" s="1"/>
      <c r="O72" s="1"/>
      <c r="P72" s="1"/>
      <c r="Q72" s="1"/>
      <c r="R72" s="1"/>
    </row>
    <row r="73" spans="1:18" ht="15.95" customHeight="1" x14ac:dyDescent="0.2">
      <c r="A73" s="31">
        <v>59</v>
      </c>
      <c r="B73" s="73" t="s">
        <v>63</v>
      </c>
      <c r="C73" s="101" t="s">
        <v>202</v>
      </c>
      <c r="D73" s="100">
        <f>IF(C73=C$6,'Методика (Раздел 4)'!C$23,0)</f>
        <v>0</v>
      </c>
      <c r="E73" s="99" t="s">
        <v>104</v>
      </c>
      <c r="F73" s="99" t="s">
        <v>104</v>
      </c>
      <c r="G73" s="99" t="s">
        <v>104</v>
      </c>
      <c r="H73" s="99" t="s">
        <v>104</v>
      </c>
      <c r="I73" s="16"/>
      <c r="J73" s="110">
        <f t="shared" si="5"/>
        <v>0</v>
      </c>
      <c r="K73" s="112" t="s">
        <v>289</v>
      </c>
      <c r="L73" s="1"/>
      <c r="M73" s="1"/>
      <c r="N73" s="1"/>
      <c r="O73" s="1"/>
      <c r="P73" s="1"/>
      <c r="Q73" s="1"/>
      <c r="R73" s="1"/>
    </row>
    <row r="74" spans="1:18" ht="15.95" customHeight="1" x14ac:dyDescent="0.2">
      <c r="A74" s="28">
        <v>60</v>
      </c>
      <c r="B74" s="73" t="s">
        <v>64</v>
      </c>
      <c r="C74" s="101" t="s">
        <v>202</v>
      </c>
      <c r="D74" s="100">
        <f>IF(C74=C$6,'Методика (Раздел 4)'!C$23,0)</f>
        <v>0</v>
      </c>
      <c r="E74" s="99" t="s">
        <v>104</v>
      </c>
      <c r="F74" s="99" t="s">
        <v>104</v>
      </c>
      <c r="G74" s="99" t="s">
        <v>104</v>
      </c>
      <c r="H74" s="99" t="s">
        <v>104</v>
      </c>
      <c r="I74" s="16"/>
      <c r="J74" s="110">
        <f t="shared" si="5"/>
        <v>0</v>
      </c>
      <c r="K74" s="112" t="s">
        <v>386</v>
      </c>
      <c r="L74" s="1"/>
      <c r="M74" s="1"/>
      <c r="N74" s="1"/>
      <c r="O74" s="1"/>
      <c r="P74" s="1"/>
      <c r="Q74" s="1"/>
      <c r="R74" s="1"/>
    </row>
    <row r="75" spans="1:18" ht="15.95" customHeight="1" x14ac:dyDescent="0.2">
      <c r="A75" s="28">
        <v>61</v>
      </c>
      <c r="B75" s="73" t="s">
        <v>65</v>
      </c>
      <c r="C75" s="101" t="s">
        <v>201</v>
      </c>
      <c r="D75" s="100">
        <f>IF(C75=C$6,'Методика (Раздел 4)'!C$23,0)</f>
        <v>1</v>
      </c>
      <c r="E75" s="99" t="s">
        <v>102</v>
      </c>
      <c r="F75" s="99" t="s">
        <v>102</v>
      </c>
      <c r="G75" s="99" t="s">
        <v>102</v>
      </c>
      <c r="H75" s="99" t="s">
        <v>102</v>
      </c>
      <c r="I75" s="16"/>
      <c r="J75" s="110">
        <f t="shared" si="5"/>
        <v>1</v>
      </c>
      <c r="K75" s="112" t="s">
        <v>388</v>
      </c>
      <c r="L75" s="1"/>
      <c r="M75" s="1"/>
      <c r="N75" s="1"/>
      <c r="O75" s="1"/>
      <c r="P75" s="1"/>
      <c r="Q75" s="1"/>
      <c r="R75" s="1"/>
    </row>
    <row r="76" spans="1:18" ht="15.95" customHeight="1" x14ac:dyDescent="0.2">
      <c r="A76" s="28">
        <v>62</v>
      </c>
      <c r="B76" s="73" t="s">
        <v>66</v>
      </c>
      <c r="C76" s="101" t="s">
        <v>202</v>
      </c>
      <c r="D76" s="100">
        <f>IF(C76=C$6,'Методика (Раздел 4)'!C$23,0)</f>
        <v>0</v>
      </c>
      <c r="E76" s="99" t="s">
        <v>104</v>
      </c>
      <c r="F76" s="99" t="s">
        <v>104</v>
      </c>
      <c r="G76" s="99" t="s">
        <v>104</v>
      </c>
      <c r="H76" s="99" t="s">
        <v>104</v>
      </c>
      <c r="I76" s="16"/>
      <c r="J76" s="110">
        <f t="shared" si="5"/>
        <v>0</v>
      </c>
      <c r="K76" s="87" t="s">
        <v>389</v>
      </c>
      <c r="L76" s="1"/>
      <c r="M76" s="1"/>
      <c r="N76" s="1"/>
      <c r="O76" s="1"/>
      <c r="P76" s="1"/>
      <c r="Q76" s="1"/>
      <c r="R76" s="1"/>
    </row>
    <row r="77" spans="1:18" s="46" customFormat="1" ht="15.95" customHeight="1" x14ac:dyDescent="0.2">
      <c r="A77" s="27"/>
      <c r="B77" s="42" t="s">
        <v>67</v>
      </c>
      <c r="C77" s="104"/>
      <c r="D77" s="104"/>
      <c r="E77" s="103"/>
      <c r="F77" s="103"/>
      <c r="G77" s="103"/>
      <c r="H77" s="103"/>
      <c r="I77" s="49"/>
      <c r="J77" s="111"/>
      <c r="K77" s="104"/>
      <c r="L77" s="45"/>
      <c r="M77" s="45"/>
      <c r="N77" s="45"/>
      <c r="O77" s="45"/>
      <c r="P77" s="45"/>
      <c r="Q77" s="45"/>
      <c r="R77" s="45"/>
    </row>
    <row r="78" spans="1:18" ht="15.95" customHeight="1" x14ac:dyDescent="0.2">
      <c r="A78" s="28">
        <v>63</v>
      </c>
      <c r="B78" s="73" t="s">
        <v>68</v>
      </c>
      <c r="C78" s="101" t="s">
        <v>201</v>
      </c>
      <c r="D78" s="100">
        <f>IF(C78=C$6,'Методика (Раздел 4)'!C$23,0)</f>
        <v>1</v>
      </c>
      <c r="E78" s="99" t="s">
        <v>102</v>
      </c>
      <c r="F78" s="99" t="s">
        <v>102</v>
      </c>
      <c r="G78" s="99" t="s">
        <v>102</v>
      </c>
      <c r="H78" s="99" t="s">
        <v>102</v>
      </c>
      <c r="I78" s="16"/>
      <c r="J78" s="110">
        <f t="shared" ref="J78:J89" si="6">IF(AND(E78="да",F78="да",G78="да",H78="да"),D78*(1-I78),0)</f>
        <v>1</v>
      </c>
      <c r="K78" s="119" t="s">
        <v>393</v>
      </c>
      <c r="L78" s="1"/>
      <c r="M78" s="1"/>
      <c r="N78" s="1"/>
      <c r="O78" s="1"/>
      <c r="P78" s="1"/>
      <c r="Q78" s="1"/>
      <c r="R78" s="1"/>
    </row>
    <row r="79" spans="1:18" ht="15.95" customHeight="1" x14ac:dyDescent="0.2">
      <c r="A79" s="28">
        <v>64</v>
      </c>
      <c r="B79" s="73" t="s">
        <v>69</v>
      </c>
      <c r="C79" s="101" t="s">
        <v>201</v>
      </c>
      <c r="D79" s="100">
        <f>IF(C79=C$6,'Методика (Раздел 4)'!C$23,0)</f>
        <v>1</v>
      </c>
      <c r="E79" s="99" t="s">
        <v>102</v>
      </c>
      <c r="F79" s="99" t="s">
        <v>102</v>
      </c>
      <c r="G79" s="99" t="s">
        <v>102</v>
      </c>
      <c r="H79" s="99" t="s">
        <v>102</v>
      </c>
      <c r="I79" s="16">
        <v>0.5</v>
      </c>
      <c r="J79" s="110">
        <f t="shared" si="6"/>
        <v>0.5</v>
      </c>
      <c r="K79" s="128" t="s">
        <v>394</v>
      </c>
      <c r="L79" s="1"/>
      <c r="M79" s="1"/>
      <c r="N79" s="1"/>
      <c r="O79" s="1"/>
      <c r="P79" s="1"/>
      <c r="Q79" s="1"/>
      <c r="R79" s="1"/>
    </row>
    <row r="80" spans="1:18" s="53" customFormat="1" ht="15.95" customHeight="1" x14ac:dyDescent="0.2">
      <c r="A80" s="28">
        <v>65</v>
      </c>
      <c r="B80" s="73" t="s">
        <v>70</v>
      </c>
      <c r="C80" s="101" t="s">
        <v>202</v>
      </c>
      <c r="D80" s="100">
        <f>IF(C80=C$6,'Методика (Раздел 4)'!C$23,0)</f>
        <v>0</v>
      </c>
      <c r="E80" s="99" t="s">
        <v>102</v>
      </c>
      <c r="F80" s="99" t="s">
        <v>102</v>
      </c>
      <c r="G80" s="99" t="s">
        <v>104</v>
      </c>
      <c r="H80" s="99" t="s">
        <v>102</v>
      </c>
      <c r="I80" s="16"/>
      <c r="J80" s="110">
        <f t="shared" si="6"/>
        <v>0</v>
      </c>
      <c r="K80" s="87" t="s">
        <v>177</v>
      </c>
      <c r="L80" s="52"/>
      <c r="M80" s="52"/>
      <c r="N80" s="52"/>
      <c r="O80" s="52"/>
      <c r="P80" s="52"/>
      <c r="Q80" s="52"/>
      <c r="R80" s="52"/>
    </row>
    <row r="81" spans="1:18" ht="15.95" customHeight="1" x14ac:dyDescent="0.2">
      <c r="A81" s="28">
        <v>66</v>
      </c>
      <c r="B81" s="73" t="s">
        <v>71</v>
      </c>
      <c r="C81" s="101" t="s">
        <v>201</v>
      </c>
      <c r="D81" s="100">
        <f>IF(C81=C$6,'Методика (Раздел 4)'!C$23,0)</f>
        <v>1</v>
      </c>
      <c r="E81" s="99" t="s">
        <v>102</v>
      </c>
      <c r="F81" s="99" t="s">
        <v>102</v>
      </c>
      <c r="G81" s="99" t="s">
        <v>102</v>
      </c>
      <c r="H81" s="99" t="s">
        <v>104</v>
      </c>
      <c r="I81" s="16"/>
      <c r="J81" s="110">
        <f t="shared" si="6"/>
        <v>0</v>
      </c>
      <c r="K81" s="87" t="s">
        <v>293</v>
      </c>
      <c r="L81" s="1"/>
      <c r="M81" s="1"/>
      <c r="N81" s="1"/>
      <c r="O81" s="1"/>
      <c r="P81" s="1"/>
      <c r="Q81" s="1"/>
      <c r="R81" s="1"/>
    </row>
    <row r="82" spans="1:18" ht="15.95" customHeight="1" x14ac:dyDescent="0.2">
      <c r="A82" s="28">
        <v>67</v>
      </c>
      <c r="B82" s="73" t="s">
        <v>72</v>
      </c>
      <c r="C82" s="101" t="s">
        <v>202</v>
      </c>
      <c r="D82" s="100">
        <f>IF(C82=C$6,'Методика (Раздел 4)'!C$23,0)</f>
        <v>0</v>
      </c>
      <c r="E82" s="99" t="s">
        <v>104</v>
      </c>
      <c r="F82" s="99" t="s">
        <v>104</v>
      </c>
      <c r="G82" s="99" t="s">
        <v>104</v>
      </c>
      <c r="H82" s="99" t="s">
        <v>104</v>
      </c>
      <c r="I82" s="16"/>
      <c r="J82" s="110">
        <f t="shared" si="6"/>
        <v>0</v>
      </c>
      <c r="K82" s="87" t="s">
        <v>401</v>
      </c>
      <c r="L82" s="1"/>
      <c r="M82" s="1"/>
      <c r="N82" s="1"/>
      <c r="O82" s="1"/>
      <c r="P82" s="1"/>
      <c r="Q82" s="1"/>
      <c r="R82" s="1"/>
    </row>
    <row r="83" spans="1:18" ht="15.95" customHeight="1" x14ac:dyDescent="0.2">
      <c r="A83" s="28">
        <v>68</v>
      </c>
      <c r="B83" s="73" t="s">
        <v>73</v>
      </c>
      <c r="C83" s="101" t="s">
        <v>202</v>
      </c>
      <c r="D83" s="100">
        <f>IF(C83=C$6,'Методика (Раздел 4)'!C$23,0)</f>
        <v>0</v>
      </c>
      <c r="E83" s="99" t="s">
        <v>104</v>
      </c>
      <c r="F83" s="99" t="s">
        <v>104</v>
      </c>
      <c r="G83" s="99" t="s">
        <v>104</v>
      </c>
      <c r="H83" s="99" t="s">
        <v>104</v>
      </c>
      <c r="I83" s="16"/>
      <c r="J83" s="110">
        <f t="shared" si="6"/>
        <v>0</v>
      </c>
      <c r="K83" s="87" t="s">
        <v>294</v>
      </c>
      <c r="L83" s="1"/>
      <c r="M83" s="1"/>
      <c r="N83" s="1"/>
      <c r="O83" s="1"/>
      <c r="P83" s="1"/>
      <c r="Q83" s="1"/>
      <c r="R83" s="1"/>
    </row>
    <row r="84" spans="1:18" ht="15.95" customHeight="1" x14ac:dyDescent="0.2">
      <c r="A84" s="28">
        <v>69</v>
      </c>
      <c r="B84" s="73" t="s">
        <v>74</v>
      </c>
      <c r="C84" s="101" t="s">
        <v>201</v>
      </c>
      <c r="D84" s="100">
        <f>IF(C84=C$6,'Методика (Раздел 4)'!C$23,0)</f>
        <v>1</v>
      </c>
      <c r="E84" s="99" t="s">
        <v>102</v>
      </c>
      <c r="F84" s="99" t="s">
        <v>102</v>
      </c>
      <c r="G84" s="99" t="s">
        <v>102</v>
      </c>
      <c r="H84" s="99" t="s">
        <v>102</v>
      </c>
      <c r="I84" s="16"/>
      <c r="J84" s="110">
        <f t="shared" si="6"/>
        <v>1</v>
      </c>
      <c r="K84" s="87" t="s">
        <v>167</v>
      </c>
      <c r="L84" s="1"/>
      <c r="M84" s="1"/>
      <c r="N84" s="1"/>
      <c r="O84" s="1"/>
      <c r="P84" s="1"/>
      <c r="Q84" s="1"/>
      <c r="R84" s="1"/>
    </row>
    <row r="85" spans="1:18" ht="15.95" customHeight="1" x14ac:dyDescent="0.2">
      <c r="A85" s="28">
        <v>70</v>
      </c>
      <c r="B85" s="73" t="s">
        <v>75</v>
      </c>
      <c r="C85" s="101" t="s">
        <v>202</v>
      </c>
      <c r="D85" s="100">
        <f>IF(C85=C$6,'Методика (Раздел 4)'!C$23,0)</f>
        <v>0</v>
      </c>
      <c r="E85" s="99" t="s">
        <v>102</v>
      </c>
      <c r="F85" s="99" t="s">
        <v>102</v>
      </c>
      <c r="G85" s="99" t="s">
        <v>104</v>
      </c>
      <c r="H85" s="99" t="s">
        <v>102</v>
      </c>
      <c r="I85" s="16"/>
      <c r="J85" s="110">
        <f t="shared" si="6"/>
        <v>0</v>
      </c>
      <c r="K85" s="87" t="s">
        <v>295</v>
      </c>
      <c r="L85" s="1"/>
      <c r="M85" s="1"/>
      <c r="N85" s="1"/>
      <c r="O85" s="1"/>
      <c r="P85" s="1"/>
      <c r="Q85" s="1"/>
      <c r="R85" s="1"/>
    </row>
    <row r="86" spans="1:18" ht="15.95" customHeight="1" x14ac:dyDescent="0.2">
      <c r="A86" s="31">
        <v>71</v>
      </c>
      <c r="B86" s="73" t="s">
        <v>76</v>
      </c>
      <c r="C86" s="101" t="s">
        <v>202</v>
      </c>
      <c r="D86" s="100">
        <f>IF(C86=C$6,'Методика (Раздел 4)'!C$23,0)</f>
        <v>0</v>
      </c>
      <c r="E86" s="99" t="s">
        <v>104</v>
      </c>
      <c r="F86" s="99" t="s">
        <v>104</v>
      </c>
      <c r="G86" s="99" t="s">
        <v>104</v>
      </c>
      <c r="H86" s="99" t="s">
        <v>104</v>
      </c>
      <c r="I86" s="16"/>
      <c r="J86" s="110">
        <f t="shared" si="6"/>
        <v>0</v>
      </c>
      <c r="K86" s="87" t="s">
        <v>169</v>
      </c>
      <c r="L86" s="1"/>
      <c r="M86" s="1"/>
      <c r="N86" s="1"/>
      <c r="O86" s="1"/>
      <c r="P86" s="1"/>
      <c r="Q86" s="1"/>
      <c r="R86" s="1"/>
    </row>
    <row r="87" spans="1:18" ht="15.95" customHeight="1" x14ac:dyDescent="0.2">
      <c r="A87" s="28">
        <v>72</v>
      </c>
      <c r="B87" s="73" t="s">
        <v>77</v>
      </c>
      <c r="C87" s="101" t="s">
        <v>202</v>
      </c>
      <c r="D87" s="100">
        <f>IF(C87=C$6,'Методика (Раздел 4)'!C$23,0)</f>
        <v>0</v>
      </c>
      <c r="E87" s="99" t="s">
        <v>104</v>
      </c>
      <c r="F87" s="99" t="s">
        <v>104</v>
      </c>
      <c r="G87" s="99" t="s">
        <v>104</v>
      </c>
      <c r="H87" s="99" t="s">
        <v>104</v>
      </c>
      <c r="I87" s="16"/>
      <c r="J87" s="110">
        <f t="shared" si="6"/>
        <v>0</v>
      </c>
      <c r="K87" s="87" t="s">
        <v>408</v>
      </c>
      <c r="L87" s="1"/>
      <c r="M87" s="1"/>
      <c r="N87" s="1"/>
      <c r="O87" s="1"/>
      <c r="P87" s="1"/>
      <c r="Q87" s="1"/>
      <c r="R87" s="1"/>
    </row>
    <row r="88" spans="1:18" ht="15.95" customHeight="1" x14ac:dyDescent="0.2">
      <c r="A88" s="28">
        <v>73</v>
      </c>
      <c r="B88" s="73" t="s">
        <v>78</v>
      </c>
      <c r="C88" s="101" t="s">
        <v>202</v>
      </c>
      <c r="D88" s="100">
        <f>IF(C88=C$6,'Методика (Раздел 4)'!C$23,0)</f>
        <v>0</v>
      </c>
      <c r="E88" s="99" t="s">
        <v>104</v>
      </c>
      <c r="F88" s="99" t="s">
        <v>104</v>
      </c>
      <c r="G88" s="99" t="s">
        <v>104</v>
      </c>
      <c r="H88" s="99" t="s">
        <v>104</v>
      </c>
      <c r="I88" s="16"/>
      <c r="J88" s="110">
        <f t="shared" si="6"/>
        <v>0</v>
      </c>
      <c r="K88" s="87" t="s">
        <v>171</v>
      </c>
      <c r="L88" s="1"/>
      <c r="M88" s="1"/>
      <c r="N88" s="1"/>
      <c r="O88" s="1"/>
      <c r="P88" s="1"/>
      <c r="Q88" s="1"/>
      <c r="R88" s="1"/>
    </row>
    <row r="89" spans="1:18" ht="15.95" customHeight="1" x14ac:dyDescent="0.2">
      <c r="A89" s="28">
        <v>74</v>
      </c>
      <c r="B89" s="73" t="s">
        <v>79</v>
      </c>
      <c r="C89" s="101" t="s">
        <v>202</v>
      </c>
      <c r="D89" s="100">
        <f>IF(C89=C$6,'Методика (Раздел 4)'!C$23,0)</f>
        <v>0</v>
      </c>
      <c r="E89" s="99" t="s">
        <v>104</v>
      </c>
      <c r="F89" s="99" t="s">
        <v>104</v>
      </c>
      <c r="G89" s="99" t="s">
        <v>104</v>
      </c>
      <c r="H89" s="99" t="s">
        <v>104</v>
      </c>
      <c r="I89" s="16"/>
      <c r="J89" s="110">
        <f t="shared" si="6"/>
        <v>0</v>
      </c>
      <c r="K89" s="87" t="s">
        <v>172</v>
      </c>
      <c r="L89" s="1"/>
      <c r="M89" s="1"/>
      <c r="N89" s="1"/>
      <c r="O89" s="1"/>
      <c r="P89" s="1"/>
      <c r="Q89" s="1"/>
      <c r="R89" s="1"/>
    </row>
    <row r="90" spans="1:18" s="46" customFormat="1" ht="15.95" customHeight="1" x14ac:dyDescent="0.2">
      <c r="A90" s="27"/>
      <c r="B90" s="42" t="s">
        <v>80</v>
      </c>
      <c r="C90" s="104"/>
      <c r="D90" s="104"/>
      <c r="E90" s="103"/>
      <c r="F90" s="103"/>
      <c r="G90" s="103"/>
      <c r="H90" s="103"/>
      <c r="I90" s="49"/>
      <c r="J90" s="111"/>
      <c r="K90" s="104"/>
      <c r="L90" s="45"/>
      <c r="M90" s="45"/>
      <c r="N90" s="45"/>
      <c r="O90" s="45"/>
      <c r="P90" s="45"/>
      <c r="Q90" s="45"/>
      <c r="R90" s="45"/>
    </row>
    <row r="91" spans="1:18" ht="15.95" customHeight="1" x14ac:dyDescent="0.2">
      <c r="A91" s="28">
        <v>75</v>
      </c>
      <c r="B91" s="73" t="s">
        <v>81</v>
      </c>
      <c r="C91" s="101" t="s">
        <v>202</v>
      </c>
      <c r="D91" s="100">
        <f>IF(C91=C$6,'Методика (Раздел 4)'!C$23,0)</f>
        <v>0</v>
      </c>
      <c r="E91" s="99" t="s">
        <v>102</v>
      </c>
      <c r="F91" s="99" t="s">
        <v>102</v>
      </c>
      <c r="G91" s="99" t="s">
        <v>104</v>
      </c>
      <c r="H91" s="99" t="s">
        <v>102</v>
      </c>
      <c r="I91" s="16"/>
      <c r="J91" s="110">
        <f t="shared" ref="J91:J99" si="7">IF(AND(E91="да",F91="да",G91="да",H91="да"),D91*(1-I91),0)</f>
        <v>0</v>
      </c>
      <c r="K91" s="112" t="s">
        <v>299</v>
      </c>
      <c r="L91" s="1"/>
      <c r="M91" s="1"/>
      <c r="N91" s="1"/>
      <c r="O91" s="1"/>
      <c r="P91" s="1"/>
      <c r="Q91" s="1"/>
      <c r="R91" s="1"/>
    </row>
    <row r="92" spans="1:18" ht="15.95" customHeight="1" x14ac:dyDescent="0.2">
      <c r="A92" s="28">
        <v>76</v>
      </c>
      <c r="B92" s="73" t="s">
        <v>82</v>
      </c>
      <c r="C92" s="101" t="s">
        <v>201</v>
      </c>
      <c r="D92" s="100">
        <f>IF(C92=C$6,'Методика (Раздел 4)'!C$23,0)</f>
        <v>1</v>
      </c>
      <c r="E92" s="99" t="s">
        <v>102</v>
      </c>
      <c r="F92" s="99" t="s">
        <v>102</v>
      </c>
      <c r="G92" s="99" t="s">
        <v>102</v>
      </c>
      <c r="H92" s="99" t="s">
        <v>104</v>
      </c>
      <c r="I92" s="16"/>
      <c r="J92" s="110">
        <f t="shared" si="7"/>
        <v>0</v>
      </c>
      <c r="K92" s="112" t="s">
        <v>301</v>
      </c>
      <c r="L92" s="1"/>
      <c r="M92" s="1"/>
      <c r="N92" s="1"/>
      <c r="O92" s="1"/>
      <c r="P92" s="1"/>
      <c r="Q92" s="1"/>
      <c r="R92" s="1"/>
    </row>
    <row r="93" spans="1:18" ht="15.95" customHeight="1" x14ac:dyDescent="0.2">
      <c r="A93" s="28">
        <v>77</v>
      </c>
      <c r="B93" s="73" t="s">
        <v>83</v>
      </c>
      <c r="C93" s="101" t="s">
        <v>202</v>
      </c>
      <c r="D93" s="100">
        <f>IF(C93=C$6,'Методика (Раздел 4)'!C$23,0)</f>
        <v>0</v>
      </c>
      <c r="E93" s="99" t="s">
        <v>104</v>
      </c>
      <c r="F93" s="99" t="s">
        <v>104</v>
      </c>
      <c r="G93" s="99" t="s">
        <v>104</v>
      </c>
      <c r="H93" s="99" t="s">
        <v>104</v>
      </c>
      <c r="I93" s="16"/>
      <c r="J93" s="110">
        <f t="shared" si="7"/>
        <v>0</v>
      </c>
      <c r="K93" s="112" t="s">
        <v>174</v>
      </c>
      <c r="L93" s="1"/>
      <c r="M93" s="1"/>
      <c r="N93" s="1"/>
      <c r="O93" s="1"/>
      <c r="P93" s="1"/>
      <c r="Q93" s="1"/>
      <c r="R93" s="1"/>
    </row>
    <row r="94" spans="1:18" ht="15.95" customHeight="1" x14ac:dyDescent="0.2">
      <c r="A94" s="28">
        <v>78</v>
      </c>
      <c r="B94" s="73" t="s">
        <v>84</v>
      </c>
      <c r="C94" s="101" t="s">
        <v>202</v>
      </c>
      <c r="D94" s="100">
        <f>IF(C94=C$6,'Методика (Раздел 4)'!C$23,0)</f>
        <v>0</v>
      </c>
      <c r="E94" s="99" t="s">
        <v>102</v>
      </c>
      <c r="F94" s="99" t="s">
        <v>102</v>
      </c>
      <c r="G94" s="99" t="s">
        <v>102</v>
      </c>
      <c r="H94" s="99" t="s">
        <v>102</v>
      </c>
      <c r="I94" s="16"/>
      <c r="J94" s="110">
        <f t="shared" si="7"/>
        <v>0</v>
      </c>
      <c r="K94" s="112" t="s">
        <v>304</v>
      </c>
      <c r="L94" s="1"/>
      <c r="M94" s="1"/>
      <c r="N94" s="1"/>
      <c r="O94" s="1"/>
      <c r="P94" s="1"/>
      <c r="Q94" s="1"/>
      <c r="R94" s="1"/>
    </row>
    <row r="95" spans="1:18" ht="15.95" customHeight="1" x14ac:dyDescent="0.2">
      <c r="A95" s="28">
        <v>79</v>
      </c>
      <c r="B95" s="73" t="s">
        <v>85</v>
      </c>
      <c r="C95" s="101" t="s">
        <v>201</v>
      </c>
      <c r="D95" s="100">
        <f>IF(C95=C$6,'Методика (Раздел 4)'!C$23,0)</f>
        <v>1</v>
      </c>
      <c r="E95" s="99" t="s">
        <v>104</v>
      </c>
      <c r="F95" s="99" t="s">
        <v>102</v>
      </c>
      <c r="G95" s="99" t="s">
        <v>102</v>
      </c>
      <c r="H95" s="99" t="s">
        <v>104</v>
      </c>
      <c r="I95" s="16"/>
      <c r="J95" s="110">
        <f t="shared" si="7"/>
        <v>0</v>
      </c>
      <c r="K95" s="112" t="s">
        <v>432</v>
      </c>
      <c r="L95" s="1"/>
      <c r="M95" s="1"/>
      <c r="N95" s="1"/>
      <c r="O95" s="1"/>
      <c r="P95" s="1"/>
      <c r="Q95" s="1"/>
      <c r="R95" s="1"/>
    </row>
    <row r="96" spans="1:18" ht="15.95" customHeight="1" x14ac:dyDescent="0.2">
      <c r="A96" s="28">
        <v>80</v>
      </c>
      <c r="B96" s="73" t="s">
        <v>86</v>
      </c>
      <c r="C96" s="101" t="s">
        <v>202</v>
      </c>
      <c r="D96" s="100">
        <f>IF(C96=C$6,'Методика (Раздел 4)'!C$23,0)</f>
        <v>0</v>
      </c>
      <c r="E96" s="99" t="s">
        <v>104</v>
      </c>
      <c r="F96" s="99" t="s">
        <v>104</v>
      </c>
      <c r="G96" s="99" t="s">
        <v>104</v>
      </c>
      <c r="H96" s="99" t="s">
        <v>104</v>
      </c>
      <c r="I96" s="16"/>
      <c r="J96" s="110">
        <f t="shared" si="7"/>
        <v>0</v>
      </c>
      <c r="K96" s="112" t="s">
        <v>308</v>
      </c>
      <c r="L96" s="1"/>
      <c r="M96" s="1"/>
      <c r="N96" s="1"/>
      <c r="O96" s="1"/>
      <c r="P96" s="1"/>
      <c r="Q96" s="1"/>
      <c r="R96" s="1"/>
    </row>
    <row r="97" spans="1:18" ht="15.95" customHeight="1" x14ac:dyDescent="0.2">
      <c r="A97" s="28">
        <v>81</v>
      </c>
      <c r="B97" s="73" t="s">
        <v>87</v>
      </c>
      <c r="C97" s="101" t="s">
        <v>202</v>
      </c>
      <c r="D97" s="100">
        <f>IF(C97=C$6,'Методика (Раздел 4)'!C$23,0)</f>
        <v>0</v>
      </c>
      <c r="E97" s="99" t="s">
        <v>102</v>
      </c>
      <c r="F97" s="99" t="s">
        <v>102</v>
      </c>
      <c r="G97" s="99" t="s">
        <v>104</v>
      </c>
      <c r="H97" s="99" t="s">
        <v>102</v>
      </c>
      <c r="I97" s="16"/>
      <c r="J97" s="110">
        <f t="shared" si="7"/>
        <v>0</v>
      </c>
      <c r="K97" s="139" t="s">
        <v>286</v>
      </c>
      <c r="L97" s="1"/>
      <c r="M97" s="1"/>
      <c r="N97" s="1"/>
      <c r="O97" s="1"/>
      <c r="P97" s="1"/>
      <c r="Q97" s="1"/>
      <c r="R97" s="1"/>
    </row>
    <row r="98" spans="1:18" ht="15.95" customHeight="1" x14ac:dyDescent="0.2">
      <c r="A98" s="28">
        <v>82</v>
      </c>
      <c r="B98" s="73" t="s">
        <v>88</v>
      </c>
      <c r="C98" s="101" t="s">
        <v>202</v>
      </c>
      <c r="D98" s="100">
        <f>IF(C98=C$6,'Методика (Раздел 4)'!C$23,0)</f>
        <v>0</v>
      </c>
      <c r="E98" s="99" t="s">
        <v>104</v>
      </c>
      <c r="F98" s="99" t="s">
        <v>104</v>
      </c>
      <c r="G98" s="99" t="s">
        <v>104</v>
      </c>
      <c r="H98" s="99" t="s">
        <v>104</v>
      </c>
      <c r="I98" s="16"/>
      <c r="J98" s="110">
        <f t="shared" si="7"/>
        <v>0</v>
      </c>
      <c r="K98" s="112" t="s">
        <v>309</v>
      </c>
      <c r="L98" s="1"/>
      <c r="M98" s="1"/>
      <c r="N98" s="1"/>
      <c r="O98" s="1"/>
      <c r="P98" s="1"/>
      <c r="Q98" s="1"/>
      <c r="R98" s="1"/>
    </row>
    <row r="99" spans="1:18" ht="15.95" customHeight="1" x14ac:dyDescent="0.2">
      <c r="A99" s="28">
        <v>83</v>
      </c>
      <c r="B99" s="73" t="s">
        <v>89</v>
      </c>
      <c r="C99" s="101" t="s">
        <v>202</v>
      </c>
      <c r="D99" s="100">
        <f>IF(C99=C$6,'Методика (Раздел 4)'!C$23,0)</f>
        <v>0</v>
      </c>
      <c r="E99" s="99" t="s">
        <v>104</v>
      </c>
      <c r="F99" s="99" t="s">
        <v>104</v>
      </c>
      <c r="G99" s="99" t="s">
        <v>104</v>
      </c>
      <c r="H99" s="99" t="s">
        <v>104</v>
      </c>
      <c r="I99" s="16"/>
      <c r="J99" s="110">
        <f t="shared" si="7"/>
        <v>0</v>
      </c>
      <c r="K99" s="112" t="s">
        <v>433</v>
      </c>
      <c r="L99" s="1"/>
      <c r="M99" s="1"/>
      <c r="N99" s="1"/>
      <c r="O99" s="1"/>
      <c r="P99" s="1"/>
      <c r="Q99" s="1"/>
      <c r="R99" s="1"/>
    </row>
    <row r="100" spans="1:18" s="46" customFormat="1" ht="15.95" customHeight="1" x14ac:dyDescent="0.2">
      <c r="A100" s="27"/>
      <c r="B100" s="42" t="s">
        <v>213</v>
      </c>
      <c r="C100" s="104"/>
      <c r="D100" s="104"/>
      <c r="E100" s="103"/>
      <c r="F100" s="103"/>
      <c r="G100" s="103"/>
      <c r="H100" s="103"/>
      <c r="I100" s="49"/>
      <c r="J100" s="111"/>
      <c r="K100" s="104"/>
      <c r="L100" s="45"/>
      <c r="M100" s="45"/>
      <c r="N100" s="45"/>
      <c r="O100" s="45"/>
      <c r="P100" s="45"/>
      <c r="Q100" s="45"/>
      <c r="R100" s="45"/>
    </row>
    <row r="101" spans="1:18" ht="13.5" customHeight="1" x14ac:dyDescent="0.2">
      <c r="A101" s="28">
        <v>84</v>
      </c>
      <c r="B101" s="74" t="s">
        <v>214</v>
      </c>
      <c r="C101" s="101" t="s">
        <v>201</v>
      </c>
      <c r="D101" s="100">
        <f>IF(C101=C$6,'Методика (Раздел 4)'!C$23,0)</f>
        <v>1</v>
      </c>
      <c r="E101" s="99" t="s">
        <v>102</v>
      </c>
      <c r="F101" s="99" t="s">
        <v>102</v>
      </c>
      <c r="G101" s="99" t="s">
        <v>102</v>
      </c>
      <c r="H101" s="99" t="s">
        <v>102</v>
      </c>
      <c r="I101" s="16"/>
      <c r="J101" s="110">
        <f>IF(AND(E101="да",F101="да",G101="да",H101="да"),D101*(1-I101),0)</f>
        <v>1</v>
      </c>
      <c r="K101" s="112" t="s">
        <v>310</v>
      </c>
      <c r="L101" s="1"/>
      <c r="M101" s="1"/>
      <c r="N101" s="1"/>
      <c r="O101" s="1"/>
      <c r="P101" s="1"/>
      <c r="Q101" s="1"/>
      <c r="R101" s="1"/>
    </row>
    <row r="102" spans="1:18" ht="14.25" customHeight="1" x14ac:dyDescent="0.2">
      <c r="A102" s="28">
        <v>85</v>
      </c>
      <c r="B102" s="74" t="s">
        <v>215</v>
      </c>
      <c r="C102" s="101" t="s">
        <v>202</v>
      </c>
      <c r="D102" s="100">
        <f>IF(C102=C$6,'Методика (Раздел 4)'!C$23,0)</f>
        <v>0</v>
      </c>
      <c r="E102" s="99" t="s">
        <v>104</v>
      </c>
      <c r="F102" s="99" t="s">
        <v>104</v>
      </c>
      <c r="G102" s="99" t="s">
        <v>104</v>
      </c>
      <c r="H102" s="99" t="s">
        <v>104</v>
      </c>
      <c r="I102" s="16"/>
      <c r="J102" s="110">
        <f>IF(AND(E102="да",F102="да",G102="да",H102="да"),D102*(1-I102),0)</f>
        <v>0</v>
      </c>
      <c r="K102" s="87" t="s">
        <v>414</v>
      </c>
    </row>
    <row r="106" spans="1:18" x14ac:dyDescent="0.2">
      <c r="A106" s="38"/>
      <c r="B106" s="75"/>
      <c r="C106" s="39"/>
      <c r="D106" s="39"/>
      <c r="E106" s="39"/>
      <c r="F106" s="39"/>
      <c r="G106" s="39"/>
      <c r="H106" s="39"/>
      <c r="I106" s="39"/>
      <c r="J106" s="39"/>
      <c r="K106" s="39"/>
    </row>
    <row r="113" spans="1:11" x14ac:dyDescent="0.2">
      <c r="A113" s="38"/>
      <c r="B113" s="75"/>
      <c r="C113" s="39"/>
      <c r="D113" s="39"/>
      <c r="E113" s="39"/>
      <c r="F113" s="39"/>
      <c r="G113" s="39"/>
      <c r="H113" s="39"/>
      <c r="I113" s="39"/>
      <c r="J113" s="39"/>
      <c r="K113" s="39"/>
    </row>
    <row r="117" spans="1:11" x14ac:dyDescent="0.2">
      <c r="A117" s="38"/>
      <c r="B117" s="75"/>
      <c r="C117" s="39"/>
      <c r="D117" s="39"/>
      <c r="E117" s="39"/>
      <c r="F117" s="39"/>
      <c r="G117" s="39"/>
      <c r="H117" s="39"/>
      <c r="I117" s="39"/>
      <c r="J117" s="39"/>
      <c r="K117" s="39"/>
    </row>
    <row r="120" spans="1:11" x14ac:dyDescent="0.2">
      <c r="A120" s="38"/>
      <c r="B120" s="75"/>
      <c r="C120" s="39"/>
      <c r="D120" s="39"/>
      <c r="E120" s="39"/>
      <c r="F120" s="39"/>
      <c r="G120" s="39"/>
      <c r="H120" s="39"/>
      <c r="I120" s="39"/>
      <c r="J120" s="39"/>
      <c r="K120" s="39"/>
    </row>
    <row r="124" spans="1:11" x14ac:dyDescent="0.2">
      <c r="A124" s="38"/>
      <c r="B124" s="75"/>
      <c r="C124" s="39"/>
      <c r="D124" s="39"/>
      <c r="E124" s="39"/>
      <c r="F124" s="39"/>
      <c r="G124" s="39"/>
      <c r="H124" s="39"/>
      <c r="I124" s="39"/>
      <c r="J124" s="39"/>
      <c r="K124" s="39"/>
    </row>
    <row r="127" spans="1:11" x14ac:dyDescent="0.2">
      <c r="A127" s="38"/>
      <c r="B127" s="75"/>
      <c r="C127" s="39"/>
      <c r="D127" s="39"/>
      <c r="E127" s="39"/>
      <c r="F127" s="39"/>
      <c r="G127" s="39"/>
      <c r="H127" s="39"/>
      <c r="I127" s="39"/>
      <c r="J127" s="39"/>
      <c r="K127" s="39"/>
    </row>
    <row r="131" spans="1:11" x14ac:dyDescent="0.2">
      <c r="A131" s="38"/>
      <c r="B131" s="75"/>
      <c r="C131" s="39"/>
      <c r="D131" s="39"/>
      <c r="E131" s="39"/>
      <c r="F131" s="39"/>
      <c r="G131" s="39"/>
      <c r="H131" s="39"/>
      <c r="I131" s="39"/>
      <c r="J131" s="39"/>
      <c r="K131" s="39"/>
    </row>
  </sheetData>
  <mergeCells count="12">
    <mergeCell ref="A4:A6"/>
    <mergeCell ref="B5:B7"/>
    <mergeCell ref="E5:G5"/>
    <mergeCell ref="H5:H6"/>
    <mergeCell ref="C4:C5"/>
    <mergeCell ref="D4:D7"/>
    <mergeCell ref="B3:K3"/>
    <mergeCell ref="K4:K7"/>
    <mergeCell ref="E4:H4"/>
    <mergeCell ref="I4:J5"/>
    <mergeCell ref="I6:I7"/>
    <mergeCell ref="J6:J7"/>
  </mergeCells>
  <dataValidations count="3">
    <dataValidation type="list" allowBlank="1" showInputMessage="1" showErrorMessage="1" sqref="C78:C89 C91:C99 C101:C102 C71:C76 C56:C69 C10:C27 C29:C39 C41:C46 C48:C54">
      <formula1>Выбор_4.4</formula1>
    </dataValidation>
    <dataValidation type="list" allowBlank="1" showInputMessage="1" showErrorMessage="1" sqref="E56:H69 E71:H76 E78:H89 E101:H102 E91:H99 E10:H27 E41:H46 E48:H54 E29:H39">
      <formula1>Да_нет</formula1>
    </dataValidation>
    <dataValidation type="list" allowBlank="1" showInputMessage="1" showErrorMessage="1" sqref="I10:I27 I29:I39 I41:I46 I48:I54 I56:I69 I71:I76 I78:I89 I91:I99 I101:I102">
      <formula1>Коэфициент</formula1>
    </dataValidation>
  </dataValidations>
  <hyperlinks>
    <hyperlink ref="K43" r:id="rId1"/>
    <hyperlink ref="K61" r:id="rId2"/>
    <hyperlink ref="K67" r:id="rId3"/>
    <hyperlink ref="K80" r:id="rId4"/>
    <hyperlink ref="K81" r:id="rId5"/>
    <hyperlink ref="K83" r:id="rId6"/>
    <hyperlink ref="K86" r:id="rId7"/>
    <hyperlink ref="K84" r:id="rId8"/>
    <hyperlink ref="K89" r:id="rId9"/>
    <hyperlink ref="K97" r:id="rId10"/>
    <hyperlink ref="K13" r:id="rId11"/>
    <hyperlink ref="K10" r:id="rId12"/>
    <hyperlink ref="K14" r:id="rId13"/>
    <hyperlink ref="K11" r:id="rId14"/>
    <hyperlink ref="K17" r:id="rId15"/>
    <hyperlink ref="K18" r:id="rId16"/>
    <hyperlink ref="K19" r:id="rId17"/>
    <hyperlink ref="K25" r:id="rId18"/>
    <hyperlink ref="K15" r:id="rId19"/>
    <hyperlink ref="K93" r:id="rId20"/>
    <hyperlink ref="K66" r:id="rId21"/>
    <hyperlink ref="K12" r:id="rId22"/>
    <hyperlink ref="K78" r:id="rId23"/>
  </hyperlinks>
  <pageMargins left="0.70866141732283472" right="0.70866141732283472" top="0.74803149606299213" bottom="0.74803149606299213" header="0.31496062992125984" footer="0.31496062992125984"/>
  <pageSetup paperSize="9" scale="60" fitToHeight="3" orientation="landscape" r:id="rId24"/>
  <headerFooter>
    <oddFooter>&amp;A&amp;RСтраница &amp;P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10"/>
  <sheetViews>
    <sheetView workbookViewId="0">
      <selection activeCell="B11" sqref="B11"/>
    </sheetView>
  </sheetViews>
  <sheetFormatPr defaultRowHeight="15" x14ac:dyDescent="0.25"/>
  <sheetData>
    <row r="3" spans="1:3" x14ac:dyDescent="0.25">
      <c r="A3" s="2" t="s">
        <v>225</v>
      </c>
      <c r="B3" s="2" t="s">
        <v>216</v>
      </c>
      <c r="C3" s="2"/>
    </row>
    <row r="4" spans="1:3" x14ac:dyDescent="0.25">
      <c r="A4" s="2"/>
      <c r="B4" s="2" t="s">
        <v>217</v>
      </c>
      <c r="C4" s="2">
        <v>0.5</v>
      </c>
    </row>
    <row r="6" spans="1:3" x14ac:dyDescent="0.25">
      <c r="A6" t="s">
        <v>226</v>
      </c>
      <c r="B6" t="s">
        <v>102</v>
      </c>
    </row>
    <row r="7" spans="1:3" x14ac:dyDescent="0.25">
      <c r="B7" t="s">
        <v>104</v>
      </c>
    </row>
    <row r="9" spans="1:3" x14ac:dyDescent="0.25">
      <c r="B9" t="s">
        <v>102</v>
      </c>
    </row>
    <row r="10" spans="1:3" x14ac:dyDescent="0.25">
      <c r="B10" t="s">
        <v>104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p:properties xmlns:p="http://schemas.microsoft.com/office/2006/metadata/properties" xmlns:xsi="http://www.w3.org/2001/XMLSchema-instance" xmlns:pc="http://schemas.microsoft.com/office/infopath/2007/PartnerControls">
  <documentManagement>
    <_dlc_DocId xmlns="b1e5bdc4-b57e-4af5-8c56-e26e352185e0">TF6NQPKX43ZY-91-488</_dlc_DocId>
    <_dlc_DocIdUrl xmlns="b1e5bdc4-b57e-4af5-8c56-e26e352185e0">
      <Url>https://v11-sp.nifi.ru/nd/centre_mezshbudjet/_layouts/15/DocIdRedir.aspx?ID=TF6NQPKX43ZY-91-488</Url>
      <Description>TF6NQPKX43ZY-91-488</Description>
    </_dlc_DocIdUrl>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ct:contentTypeSchema xmlns:ct="http://schemas.microsoft.com/office/2006/metadata/contentType" xmlns:ma="http://schemas.microsoft.com/office/2006/metadata/properties/metaAttributes" ct:_="" ma:_="" ma:contentTypeName="Документ" ma:contentTypeID="0x010100226BE93D21C58145B82248EFB43F0C34" ma:contentTypeVersion="2" ma:contentTypeDescription="Создание документа." ma:contentTypeScope="" ma:versionID="f2469f45ae5c13be480426f9ab148e7c">
  <xsd:schema xmlns:xsd="http://www.w3.org/2001/XMLSchema" xmlns:xs="http://www.w3.org/2001/XMLSchema" xmlns:p="http://schemas.microsoft.com/office/2006/metadata/properties" xmlns:ns2="b1e5bdc4-b57e-4af5-8c56-e26e352185e0" targetNamespace="http://schemas.microsoft.com/office/2006/metadata/properties" ma:root="true" ma:fieldsID="de7e74487d0a93bb41eea5997f360510" ns2:_="">
    <xsd:import namespace="b1e5bdc4-b57e-4af5-8c56-e26e352185e0"/>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1e5bdc4-b57e-4af5-8c56-e26e352185e0" elementFormDefault="qualified">
    <xsd:import namespace="http://schemas.microsoft.com/office/2006/documentManagement/types"/>
    <xsd:import namespace="http://schemas.microsoft.com/office/infopath/2007/PartnerControls"/>
    <xsd:element name="_dlc_DocId" ma:index="8" nillable="true" ma:displayName="Значение идентификатора документа" ma:description="Значение идентификатора документа, присвоенного данному элементу." ma:internalName="_dlc_DocId" ma:readOnly="true">
      <xsd:simpleType>
        <xsd:restriction base="dms:Text"/>
      </xsd:simpleType>
    </xsd:element>
    <xsd:element name="_dlc_DocIdUrl" ma:index="9" nillable="true" ma:displayName="Идентификатор документа" ma:description="Постоянная ссылка на этот документ."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Тип контента"/>
        <xsd:element ref="dc:title" minOccurs="0" maxOccurs="1" ma:index="4" ma:displayName="Название"/>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92AA70E-63E2-48F7-A4E0-FC8D60968FF8}">
  <ds:schemaRefs>
    <ds:schemaRef ds:uri="http://schemas.microsoft.com/sharepoint/events"/>
  </ds:schemaRefs>
</ds:datastoreItem>
</file>

<file path=customXml/itemProps2.xml><?xml version="1.0" encoding="utf-8"?>
<ds:datastoreItem xmlns:ds="http://schemas.openxmlformats.org/officeDocument/2006/customXml" ds:itemID="{475F182B-FD4C-4431-B496-18083276BCD5}">
  <ds:schemaRefs>
    <ds:schemaRef ds:uri="http://purl.org/dc/elements/1.1/"/>
    <ds:schemaRef ds:uri="http://schemas.microsoft.com/office/2006/documentManagement/types"/>
    <ds:schemaRef ds:uri="http://purl.org/dc/terms/"/>
    <ds:schemaRef ds:uri="http://schemas.openxmlformats.org/package/2006/metadata/core-properties"/>
    <ds:schemaRef ds:uri="b1e5bdc4-b57e-4af5-8c56-e26e352185e0"/>
    <ds:schemaRef ds:uri="http://www.w3.org/XML/1998/namespace"/>
    <ds:schemaRef ds:uri="http://purl.org/dc/dcmitype/"/>
    <ds:schemaRef ds:uri="http://schemas.microsoft.com/office/infopath/2007/PartnerControls"/>
    <ds:schemaRef ds:uri="http://schemas.microsoft.com/office/2006/metadata/properties"/>
  </ds:schemaRefs>
</ds:datastoreItem>
</file>

<file path=customXml/itemProps3.xml><?xml version="1.0" encoding="utf-8"?>
<ds:datastoreItem xmlns:ds="http://schemas.openxmlformats.org/officeDocument/2006/customXml" ds:itemID="{B0F16B11-02B0-4430-A9F7-9D142F01DD97}">
  <ds:schemaRefs>
    <ds:schemaRef ds:uri="http://schemas.microsoft.com/sharepoint/v3/contenttype/forms"/>
  </ds:schemaRefs>
</ds:datastoreItem>
</file>

<file path=customXml/itemProps4.xml><?xml version="1.0" encoding="utf-8"?>
<ds:datastoreItem xmlns:ds="http://schemas.openxmlformats.org/officeDocument/2006/customXml" ds:itemID="{D0EB9958-F813-4B41-A614-17848F3D9FB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1e5bdc4-b57e-4af5-8c56-e26e352185e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21</vt:i4>
      </vt:variant>
    </vt:vector>
  </HeadingPairs>
  <TitlesOfParts>
    <vt:vector size="29" baseType="lpstr">
      <vt:lpstr>Рейтинг (Раздел 4)</vt:lpstr>
      <vt:lpstr>Оценка (Раздел 4)</vt:lpstr>
      <vt:lpstr>Методика (Раздел 4)</vt:lpstr>
      <vt:lpstr>Показатель 4.1</vt:lpstr>
      <vt:lpstr>Показатель 4.2</vt:lpstr>
      <vt:lpstr>Показатель 4.3</vt:lpstr>
      <vt:lpstr>Показатель 4.4</vt:lpstr>
      <vt:lpstr>Параметры</vt:lpstr>
      <vt:lpstr>Выбор_4.1</vt:lpstr>
      <vt:lpstr>Выбор_4.2</vt:lpstr>
      <vt:lpstr>Выбор_4.3</vt:lpstr>
      <vt:lpstr>Выбор_4.4</vt:lpstr>
      <vt:lpstr>да__нет</vt:lpstr>
      <vt:lpstr>Да_нет</vt:lpstr>
      <vt:lpstr>'Методика (Раздел 4)'!Заголовки_для_печати</vt:lpstr>
      <vt:lpstr>'Оценка (Раздел 4)'!Заголовки_для_печати</vt:lpstr>
      <vt:lpstr>'Показатель 4.1'!Заголовки_для_печати</vt:lpstr>
      <vt:lpstr>'Показатель 4.2'!Заголовки_для_печати</vt:lpstr>
      <vt:lpstr>'Показатель 4.3'!Заголовки_для_печати</vt:lpstr>
      <vt:lpstr>'Показатель 4.4'!Заголовки_для_печати</vt:lpstr>
      <vt:lpstr>'Рейтинг (Раздел 4)'!Заголовки_для_печати</vt:lpstr>
      <vt:lpstr>Коэфициент</vt:lpstr>
      <vt:lpstr>'Методика (Раздел 4)'!Область_печати</vt:lpstr>
      <vt:lpstr>'Оценка (Раздел 4)'!Область_печати</vt:lpstr>
      <vt:lpstr>'Показатель 4.1'!Область_печати</vt:lpstr>
      <vt:lpstr>'Показатель 4.2'!Область_печати</vt:lpstr>
      <vt:lpstr>'Показатель 4.3'!Область_печати</vt:lpstr>
      <vt:lpstr>'Показатель 4.4'!Область_печати</vt:lpstr>
      <vt:lpstr>'Рейтинг (Раздел 4)'!Область_печати</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Голованова Наталия Владимировна</cp:lastModifiedBy>
  <cp:lastPrinted>2015-05-18T11:37:53Z</cp:lastPrinted>
  <dcterms:created xsi:type="dcterms:W3CDTF">2014-03-12T05:40:39Z</dcterms:created>
  <dcterms:modified xsi:type="dcterms:W3CDTF">2015-06-09T09:37:23Z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0x010100226BE93D21C58145B82248EFB43F0C34</vt:lpwstr>
  </property>
  <property fmtid="{D5CDD505-2E9C-101B-9397-08002B2CF9AE}" pid="3" name="_dlc_DocIdItemGuid">
    <vt:lpwstr>ad923415-631d-42f7-bf10-5f778f14be0d</vt:lpwstr>
  </property>
</Properties>
</file>